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S8" i="5"/>
  <c r="FR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J7" i="4" s="1"/>
  <c r="R6" i="5"/>
  <c r="Q6" i="5"/>
  <c r="P6" i="5"/>
  <c r="O6" i="5"/>
  <c r="J5" i="4" s="1"/>
  <c r="N6" i="5"/>
  <c r="M6" i="5"/>
  <c r="L6" i="5"/>
  <c r="GM8" i="5" s="1"/>
  <c r="K6" i="5"/>
  <c r="J3" i="4" s="1"/>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N5" i="4"/>
  <c r="F5" i="4"/>
  <c r="B5" i="4"/>
  <c r="N3" i="4"/>
  <c r="F3" i="4"/>
  <c r="B3" i="4"/>
  <c r="B1" i="4"/>
  <c r="FI8" i="5" l="1"/>
  <c r="GC8" i="5"/>
  <c r="GD18" i="5" s="1"/>
  <c r="MD16" i="5"/>
  <c r="LJ16" i="5"/>
  <c r="KO16" i="5"/>
  <c r="JU16" i="5"/>
  <c r="JA16" i="5"/>
  <c r="MN16" i="5"/>
  <c r="KZ16" i="5"/>
  <c r="JK16" i="5"/>
  <c r="HV16" i="5"/>
  <c r="HB16" i="5"/>
  <c r="GG16" i="5"/>
  <c r="FM16" i="5"/>
  <c r="ER16" i="5"/>
  <c r="DX16" i="5"/>
  <c r="DD16" i="5"/>
  <c r="CI16" i="5"/>
  <c r="BM16" i="5"/>
  <c r="MD10" i="5"/>
  <c r="LJ10" i="5"/>
  <c r="KO10" i="5"/>
  <c r="JU10" i="5"/>
  <c r="JA10" i="5"/>
  <c r="IF10" i="5"/>
  <c r="KE16" i="5"/>
  <c r="HL16" i="5"/>
  <c r="FW16" i="5"/>
  <c r="EH16" i="5"/>
  <c r="CS16" i="5"/>
  <c r="BB16" i="5"/>
  <c r="MN10" i="5"/>
  <c r="KZ10" i="5"/>
  <c r="JK10" i="5"/>
  <c r="LT16" i="5"/>
  <c r="IP16" i="5"/>
  <c r="IF16" i="5"/>
  <c r="GQ16" i="5"/>
  <c r="FC16" i="5"/>
  <c r="DN16" i="5"/>
  <c r="BX16" i="5"/>
  <c r="LT10" i="5"/>
  <c r="KE10" i="5"/>
  <c r="IP10" i="5"/>
  <c r="HL10" i="5"/>
  <c r="GQ10" i="5"/>
  <c r="FW10" i="5"/>
  <c r="FC10" i="5"/>
  <c r="EH10" i="5"/>
  <c r="DN10" i="5"/>
  <c r="CS10" i="5"/>
  <c r="BX10" i="5"/>
  <c r="BB10" i="5"/>
  <c r="HV10" i="5"/>
  <c r="GG10" i="5"/>
  <c r="ER10" i="5"/>
  <c r="DD10" i="5"/>
  <c r="BM10" i="5"/>
  <c r="HB10" i="5"/>
  <c r="FM10" i="5"/>
  <c r="DX10" i="5"/>
  <c r="CI10" i="5"/>
  <c r="N11" i="4"/>
  <c r="FB18" i="5"/>
  <c r="EZ18" i="5"/>
  <c r="FC18" i="5"/>
  <c r="EY18" i="5"/>
  <c r="FC12" i="5"/>
  <c r="FA12" i="5"/>
  <c r="EY12" i="5"/>
  <c r="FB12" i="5"/>
  <c r="FA18" i="5"/>
  <c r="EZ12" i="5"/>
  <c r="FM18" i="5"/>
  <c r="FK18" i="5"/>
  <c r="FI18" i="5"/>
  <c r="FL18" i="5"/>
  <c r="FL12" i="5"/>
  <c r="FJ12" i="5"/>
  <c r="FJ18" i="5"/>
  <c r="FK12" i="5"/>
  <c r="FM12" i="5"/>
  <c r="FI12" i="5"/>
  <c r="FV18" i="5"/>
  <c r="FT18" i="5"/>
  <c r="FU18" i="5"/>
  <c r="FW12" i="5"/>
  <c r="FU12" i="5"/>
  <c r="FS12" i="5"/>
  <c r="FW18" i="5"/>
  <c r="FT12" i="5"/>
  <c r="FS18" i="5"/>
  <c r="FV12" i="5"/>
  <c r="GG18" i="5"/>
  <c r="GF12" i="5"/>
  <c r="GF18" i="5"/>
  <c r="HB18" i="5"/>
  <c r="GZ18" i="5"/>
  <c r="GX18" i="5"/>
  <c r="HA18" i="5"/>
  <c r="HA12" i="5"/>
  <c r="GY12" i="5"/>
  <c r="GZ12" i="5"/>
  <c r="GY18" i="5"/>
  <c r="HB12" i="5"/>
  <c r="GX12" i="5"/>
  <c r="HK18" i="5"/>
  <c r="HI18" i="5"/>
  <c r="HJ18" i="5"/>
  <c r="HL12" i="5"/>
  <c r="HJ12" i="5"/>
  <c r="HH12" i="5"/>
  <c r="HH18" i="5"/>
  <c r="HI12" i="5"/>
  <c r="HL18" i="5"/>
  <c r="HK12" i="5"/>
  <c r="HV18" i="5"/>
  <c r="HT18" i="5"/>
  <c r="HR18" i="5"/>
  <c r="HS18" i="5"/>
  <c r="HU12" i="5"/>
  <c r="HS12" i="5"/>
  <c r="HU18" i="5"/>
  <c r="HV12" i="5"/>
  <c r="HR12" i="5"/>
  <c r="HT12" i="5"/>
  <c r="IE18" i="5"/>
  <c r="IC18" i="5"/>
  <c r="IF18" i="5"/>
  <c r="IB18" i="5"/>
  <c r="IF12" i="5"/>
  <c r="ID12" i="5"/>
  <c r="IB12" i="5"/>
  <c r="IE12" i="5"/>
  <c r="ID18" i="5"/>
  <c r="IC12" i="5"/>
  <c r="IP18" i="5"/>
  <c r="IN18" i="5"/>
  <c r="IL18" i="5"/>
  <c r="IO18" i="5"/>
  <c r="IO12" i="5"/>
  <c r="IM12" i="5"/>
  <c r="IM18" i="5"/>
  <c r="IN12" i="5"/>
  <c r="IP12" i="5"/>
  <c r="IL12" i="5"/>
  <c r="KZ18" i="5"/>
  <c r="KX18" i="5"/>
  <c r="KV18" i="5"/>
  <c r="KW18" i="5"/>
  <c r="KY12" i="5"/>
  <c r="KW12" i="5"/>
  <c r="KY18" i="5"/>
  <c r="KZ12" i="5"/>
  <c r="KV12" i="5"/>
  <c r="KX12" i="5"/>
  <c r="LI18" i="5"/>
  <c r="LG18" i="5"/>
  <c r="LJ18" i="5"/>
  <c r="LF18" i="5"/>
  <c r="LJ12" i="5"/>
  <c r="LH12" i="5"/>
  <c r="LF12" i="5"/>
  <c r="LI12" i="5"/>
  <c r="LH18" i="5"/>
  <c r="LG12" i="5"/>
  <c r="LT18" i="5"/>
  <c r="LR18" i="5"/>
  <c r="LP18" i="5"/>
  <c r="LS18" i="5"/>
  <c r="LS12" i="5"/>
  <c r="LQ12" i="5"/>
  <c r="LQ18" i="5"/>
  <c r="LR12" i="5"/>
  <c r="LT12" i="5"/>
  <c r="LP12" i="5"/>
  <c r="MC18" i="5"/>
  <c r="MA18" i="5"/>
  <c r="MB18" i="5"/>
  <c r="MD12" i="5"/>
  <c r="MB12" i="5"/>
  <c r="LZ12" i="5"/>
  <c r="MD18" i="5"/>
  <c r="MA12" i="5"/>
  <c r="LZ18" i="5"/>
  <c r="MC12" i="5"/>
  <c r="MN18" i="5"/>
  <c r="ML18" i="5"/>
  <c r="MJ18" i="5"/>
  <c r="MK18" i="5"/>
  <c r="MM12" i="5"/>
  <c r="MK12" i="5"/>
  <c r="MN12" i="5"/>
  <c r="MJ12" i="5"/>
  <c r="MM18" i="5"/>
  <c r="ML12" i="5"/>
  <c r="B10" i="5"/>
  <c r="E10" i="5"/>
  <c r="C10" i="5"/>
  <c r="GP18" i="5"/>
  <c r="GN18" i="5"/>
  <c r="GQ18" i="5"/>
  <c r="GM18" i="5"/>
  <c r="GQ12" i="5"/>
  <c r="GO12" i="5"/>
  <c r="GM12" i="5"/>
  <c r="GO18" i="5"/>
  <c r="GP12" i="5"/>
  <c r="GN12" i="5"/>
  <c r="D10"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IZ12" i="5"/>
  <c r="JI12" i="5"/>
  <c r="JR12" i="5"/>
  <c r="KA12" i="5"/>
  <c r="KE12" i="5"/>
  <c r="KN12" i="5"/>
  <c r="IW18" i="5"/>
  <c r="JJ18" i="5"/>
  <c r="KB18" i="5"/>
  <c r="KO18" i="5"/>
  <c r="IX12" i="5"/>
  <c r="JG12" i="5"/>
  <c r="JK12" i="5"/>
  <c r="JT12" i="5"/>
  <c r="KC12" i="5"/>
  <c r="KL12" i="5"/>
  <c r="JA18" i="5"/>
  <c r="JS18" i="5"/>
  <c r="KK18" i="5"/>
  <c r="GG12" i="5" l="1"/>
  <c r="GC18" i="5"/>
  <c r="GE12" i="5"/>
  <c r="GD12" i="5"/>
  <c r="GE18" i="5"/>
  <c r="GC12" i="5"/>
  <c r="MK16" i="5"/>
  <c r="LQ16" i="5"/>
  <c r="KW16" i="5"/>
  <c r="KB16" i="5"/>
  <c r="JH16" i="5"/>
  <c r="MA16" i="5"/>
  <c r="KL16" i="5"/>
  <c r="IX16" i="5"/>
  <c r="IC16" i="5"/>
  <c r="HI16" i="5"/>
  <c r="GN16" i="5"/>
  <c r="FT16" i="5"/>
  <c r="EZ16" i="5"/>
  <c r="EE16" i="5"/>
  <c r="DK16" i="5"/>
  <c r="CP16" i="5"/>
  <c r="BU16" i="5"/>
  <c r="AY16" i="5"/>
  <c r="MK10" i="5"/>
  <c r="LQ10" i="5"/>
  <c r="KW10" i="5"/>
  <c r="KB10" i="5"/>
  <c r="JH10" i="5"/>
  <c r="IM10" i="5"/>
  <c r="JR16" i="5"/>
  <c r="IM16" i="5"/>
  <c r="GY16" i="5"/>
  <c r="FJ16" i="5"/>
  <c r="DU16" i="5"/>
  <c r="CF16" i="5"/>
  <c r="MA10" i="5"/>
  <c r="KL10" i="5"/>
  <c r="IX10" i="5"/>
  <c r="LG16" i="5"/>
  <c r="HS16" i="5"/>
  <c r="GD16" i="5"/>
  <c r="EO16" i="5"/>
  <c r="DA16" i="5"/>
  <c r="BJ16" i="5"/>
  <c r="LG10" i="5"/>
  <c r="JR10" i="5"/>
  <c r="HS10" i="5"/>
  <c r="GY10" i="5"/>
  <c r="GD10" i="5"/>
  <c r="FJ10" i="5"/>
  <c r="EO10" i="5"/>
  <c r="DU10" i="5"/>
  <c r="DA10" i="5"/>
  <c r="CF10" i="5"/>
  <c r="BJ10" i="5"/>
  <c r="HI10" i="5"/>
  <c r="FT10" i="5"/>
  <c r="EE10" i="5"/>
  <c r="CP10" i="5"/>
  <c r="AY10" i="5"/>
  <c r="H11" i="4"/>
  <c r="IC10" i="5"/>
  <c r="GN10" i="5"/>
  <c r="EZ10" i="5"/>
  <c r="DK10" i="5"/>
  <c r="BU10" i="5"/>
  <c r="LZ16" i="5"/>
  <c r="LF16" i="5"/>
  <c r="KK16" i="5"/>
  <c r="JQ16" i="5"/>
  <c r="IW16" i="5"/>
  <c r="MJ16" i="5"/>
  <c r="KV16" i="5"/>
  <c r="JG16" i="5"/>
  <c r="IL16" i="5"/>
  <c r="HR16" i="5"/>
  <c r="GX16" i="5"/>
  <c r="GC16" i="5"/>
  <c r="FI16" i="5"/>
  <c r="EN16" i="5"/>
  <c r="DT16" i="5"/>
  <c r="CZ16" i="5"/>
  <c r="CE16" i="5"/>
  <c r="BI16" i="5"/>
  <c r="LZ10" i="5"/>
  <c r="LF10" i="5"/>
  <c r="KK10" i="5"/>
  <c r="JQ10" i="5"/>
  <c r="IW10" i="5"/>
  <c r="LP16" i="5"/>
  <c r="HH16" i="5"/>
  <c r="FS16" i="5"/>
  <c r="ED16" i="5"/>
  <c r="CO16" i="5"/>
  <c r="AX16" i="5"/>
  <c r="MJ10" i="5"/>
  <c r="KV10" i="5"/>
  <c r="JG10" i="5"/>
  <c r="KA16" i="5"/>
  <c r="IB16" i="5"/>
  <c r="GM16" i="5"/>
  <c r="EY16" i="5"/>
  <c r="DJ16" i="5"/>
  <c r="BT16" i="5"/>
  <c r="LP10" i="5"/>
  <c r="KA10" i="5"/>
  <c r="IL10" i="5"/>
  <c r="IB10" i="5"/>
  <c r="HH10" i="5"/>
  <c r="GM10" i="5"/>
  <c r="FS10" i="5"/>
  <c r="EY10" i="5"/>
  <c r="ED10" i="5"/>
  <c r="DJ10" i="5"/>
  <c r="CO10" i="5"/>
  <c r="BT10" i="5"/>
  <c r="AX10" i="5"/>
  <c r="HR10" i="5"/>
  <c r="GC10" i="5"/>
  <c r="EN10" i="5"/>
  <c r="CZ10" i="5"/>
  <c r="BI10" i="5"/>
  <c r="F11" i="4"/>
  <c r="GX10" i="5"/>
  <c r="FI10" i="5"/>
  <c r="DT10" i="5"/>
  <c r="CE10" i="5"/>
  <c r="MB16" i="5"/>
  <c r="LH16" i="5"/>
  <c r="KM16" i="5"/>
  <c r="JS16" i="5"/>
  <c r="IY16" i="5"/>
  <c r="LR16" i="5"/>
  <c r="KC16" i="5"/>
  <c r="IN16" i="5"/>
  <c r="HT16" i="5"/>
  <c r="GZ16" i="5"/>
  <c r="GE16" i="5"/>
  <c r="FK16" i="5"/>
  <c r="EP16" i="5"/>
  <c r="DV16" i="5"/>
  <c r="DB16" i="5"/>
  <c r="CG16" i="5"/>
  <c r="BK16" i="5"/>
  <c r="MB10" i="5"/>
  <c r="LH10" i="5"/>
  <c r="KM10" i="5"/>
  <c r="JS10" i="5"/>
  <c r="IY10" i="5"/>
  <c r="KX16" i="5"/>
  <c r="ID16" i="5"/>
  <c r="GO16" i="5"/>
  <c r="FA16" i="5"/>
  <c r="DL16" i="5"/>
  <c r="BV16" i="5"/>
  <c r="LR10" i="5"/>
  <c r="KC10" i="5"/>
  <c r="IN10" i="5"/>
  <c r="ML16" i="5"/>
  <c r="JI16" i="5"/>
  <c r="HJ16" i="5"/>
  <c r="FU16" i="5"/>
  <c r="EF16" i="5"/>
  <c r="CQ16" i="5"/>
  <c r="AZ16" i="5"/>
  <c r="ML10" i="5"/>
  <c r="KX10" i="5"/>
  <c r="JI10" i="5"/>
  <c r="ID10" i="5"/>
  <c r="HJ10" i="5"/>
  <c r="GO10" i="5"/>
  <c r="FU10" i="5"/>
  <c r="FA10" i="5"/>
  <c r="EF10" i="5"/>
  <c r="DL10" i="5"/>
  <c r="CQ10" i="5"/>
  <c r="BV10" i="5"/>
  <c r="AZ10" i="5"/>
  <c r="GZ10" i="5"/>
  <c r="FK10" i="5"/>
  <c r="DV10" i="5"/>
  <c r="CG10" i="5"/>
  <c r="J11" i="4"/>
  <c r="HT10" i="5"/>
  <c r="GE10" i="5"/>
  <c r="EP10" i="5"/>
  <c r="DB10" i="5"/>
  <c r="BK10" i="5"/>
  <c r="MM16" i="5"/>
  <c r="LS16" i="5"/>
  <c r="KY16" i="5"/>
  <c r="KD16" i="5"/>
  <c r="JJ16" i="5"/>
  <c r="IO16" i="5"/>
  <c r="LI16" i="5"/>
  <c r="JT16" i="5"/>
  <c r="IE16" i="5"/>
  <c r="HK16" i="5"/>
  <c r="GP16" i="5"/>
  <c r="FV16" i="5"/>
  <c r="FB16" i="5"/>
  <c r="EG16" i="5"/>
  <c r="DM16" i="5"/>
  <c r="CR16" i="5"/>
  <c r="BW16" i="5"/>
  <c r="BA16" i="5"/>
  <c r="MM10" i="5"/>
  <c r="LS10" i="5"/>
  <c r="KY10" i="5"/>
  <c r="KD10" i="5"/>
  <c r="JJ10" i="5"/>
  <c r="IO10" i="5"/>
  <c r="MC16" i="5"/>
  <c r="IZ16" i="5"/>
  <c r="HU16" i="5"/>
  <c r="GF16" i="5"/>
  <c r="EQ16" i="5"/>
  <c r="DC16" i="5"/>
  <c r="BL16" i="5"/>
  <c r="LI10" i="5"/>
  <c r="JT10" i="5"/>
  <c r="IE10" i="5"/>
  <c r="KN16" i="5"/>
  <c r="HA16" i="5"/>
  <c r="FL16" i="5"/>
  <c r="DW16" i="5"/>
  <c r="CH16" i="5"/>
  <c r="MC10" i="5"/>
  <c r="KN10" i="5"/>
  <c r="IZ10" i="5"/>
  <c r="HU10" i="5"/>
  <c r="HA10" i="5"/>
  <c r="GF10" i="5"/>
  <c r="FL10" i="5"/>
  <c r="EQ10" i="5"/>
  <c r="DW10" i="5"/>
  <c r="DC10" i="5"/>
  <c r="CH10" i="5"/>
  <c r="BL10" i="5"/>
  <c r="GP10" i="5"/>
  <c r="FB10" i="5"/>
  <c r="DM10" i="5"/>
  <c r="BW10" i="5"/>
  <c r="L11" i="4"/>
  <c r="HK10" i="5"/>
  <c r="FV10" i="5"/>
  <c r="EG10" i="5"/>
  <c r="CR10" i="5"/>
  <c r="BA10" i="5"/>
</calcChain>
</file>

<file path=xl/sharedStrings.xml><?xml version="1.0" encoding="utf-8"?>
<sst xmlns="http://schemas.openxmlformats.org/spreadsheetml/2006/main" count="815" uniqueCount="176">
  <si>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</si>
  <si>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</si>
  <si>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</si>
  <si>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</si>
  <si>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</si>
  <si>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</si>
  <si>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</si>
  <si>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</si>
  <si>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建設改良積立金　322,000千円
資本金への組入　681,827千円
翌年度への繰越　504,317千円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</si>
  <si>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</si>
  <si>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</si>
  <si>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</si>
  <si>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</si>
  <si>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</si>
  <si>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</si>
  <si>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</si>
  <si>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</si>
  <si>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</si>
  <si>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</si>
  <si>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</si>
  <si>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</si>
  <si>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</si>
  <si>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</si>
  <si>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</si>
  <si>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</si>
  <si>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</si>
  <si>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</si>
  <si>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</si>
  <si>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</si>
  <si>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</si>
  <si>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</si>
  <si>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</si>
  <si>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</si>
  <si>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</si>
  <si>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</si>
  <si>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</si>
  <si>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</si>
  <si>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</si>
  <si>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</si>
  <si>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</si>
  <si>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</si>
  <si>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</si>
  <si>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</si>
  <si>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</si>
  <si>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</si>
  <si>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</si>
  <si>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</si>
  <si>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</si>
  <si>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</si>
  <si>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</si>
  <si>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</si>
  <si>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</si>
  <si>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</si>
  <si>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</si>
  <si>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</si>
  <si>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</si>
  <si>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</si>
  <si>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</si>
  <si>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</si>
  <si>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</si>
  <si>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</si>
  <si>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</si>
  <si>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</si>
  <si>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</si>
  <si>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</si>
  <si>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</si>
  <si>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</si>
  <si>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</si>
  <si>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</si>
  <si>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</si>
  <si>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</si>
  <si>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</si>
  <si>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</si>
  <si>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</si>
  <si>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</si>
  <si>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</si>
  <si>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</si>
  <si>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</si>
  <si>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</si>
  <si>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</si>
  <si>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</si>
  <si>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</si>
  <si>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</si>
  <si>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</si>
  <si>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</si>
  <si>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</si>
  <si>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</si>
  <si>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</si>
  <si>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</si>
  <si>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</si>
  <si>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</si>
  <si>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</si>
  <si>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</si>
  <si>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</si>
  <si>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</si>
  <si>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</si>
  <si>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</si>
  <si>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</si>
  <si>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</si>
  <si>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</si>
  <si>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</si>
  <si>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</si>
  <si>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</si>
  <si>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</si>
  <si>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</si>
  <si>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</si>
  <si>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</si>
  <si>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</si>
  <si>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</si>
  <si>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</si>
  <si>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</si>
  <si>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</si>
  <si>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</si>
  <si>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</si>
  <si>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</si>
  <si>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360007</t>
  </si>
  <si>
    <t>46</t>
  </si>
  <si>
    <t>04</t>
  </si>
  <si>
    <t>0</t>
  </si>
  <si>
    <t>000</t>
  </si>
  <si>
    <t>徳島県</t>
  </si>
  <si>
    <t>法適用</t>
  </si>
  <si>
    <t>電気事業</t>
  </si>
  <si>
    <t>-</t>
  </si>
  <si>
    <t>平成37年3月31日　日野谷発電所ほか</t>
  </si>
  <si>
    <t>平成45年3月31日　マリンピア沖洲太陽光発電所ほか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</si>
  <si>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</si>
  <si>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</si>
  <si>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</si>
  <si>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</si>
  <si>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</si>
  <si>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</si>
  <si>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</si>
  <si>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</si>
  <si>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</si>
  <si>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</si>
  <si>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</si>
  <si>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</si>
  <si>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</si>
  <si>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</si>
  <si>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</si>
  <si>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</si>
  <si>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</si>
  <si>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</si>
  <si>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</si>
  <si>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</si>
  <si>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</si>
  <si>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</si>
  <si>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</si>
  <si>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</si>
  <si>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</si>
  <si>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</si>
  <si>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</si>
  <si>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</si>
  <si>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</si>
  <si>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</si>
  <si>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</si>
  <si>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</si>
  <si>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</si>
  <si>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</si>
  <si>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</si>
  <si>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</si>
  <si>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</si>
  <si>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</si>
  <si>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</si>
  <si>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</si>
  <si>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</si>
  <si>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</si>
  <si>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</si>
  <si>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</si>
  <si>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</si>
  <si>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</si>
  <si>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</si>
  <si>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・設備利用率
　水力発電、太陽光発電ともに全国平均を上回る効率的な発電施設の運用をおこなっております。
・修繕費比率
　水力発電については、大規模なメンテナンスが必要な年度を除き、概ね全国平均を下回る計画的な維持管理ができております。
　太陽光発電については、全国平均を上回る修繕費比率となっておりますが、修繕費以外の費用が比較的少ないため比率が上がっている状況で、直ちに改善する問題ではありませんが、今後も引き続き効率的な修繕方法等の検討に努めてまいります。
・企業債残高対料金収入比率
　企業債償還は平成２１年度末に終了しております。
・有形固定資産減価償却率
　水力発電については、計画に基づいて施設の改良等をおこなっており、現在も１水力発電所で大規模改良を進めております。
　太陽光発電については、平成25年度から稼働し、経過年数が少ないため、減価償却率が伸びている状況であります。
・FIT収入割合
  太陽光発電以外ではFIT収入に大きく依存しない経営をしており、固定価格買取制度の調達期間終了後においても、電気事業全体に影響のない経営をしております。</t>
    <rPh sb="1" eb="3">
      <t>セツビ</t>
    </rPh>
    <rPh sb="3" eb="6">
      <t>リヨウリツ</t>
    </rPh>
    <rPh sb="8" eb="10">
      <t>スイリョク</t>
    </rPh>
    <rPh sb="10" eb="12">
      <t>ハツデン</t>
    </rPh>
    <rPh sb="13" eb="16">
      <t>タイヨウコウ</t>
    </rPh>
    <rPh sb="16" eb="18">
      <t>ハツデン</t>
    </rPh>
    <rPh sb="21" eb="23">
      <t>ゼンコク</t>
    </rPh>
    <rPh sb="23" eb="25">
      <t>ヘイキン</t>
    </rPh>
    <rPh sb="26" eb="28">
      <t>ウワマワ</t>
    </rPh>
    <rPh sb="29" eb="32">
      <t>コウリツテキ</t>
    </rPh>
    <rPh sb="33" eb="35">
      <t>ハツデン</t>
    </rPh>
    <rPh sb="35" eb="37">
      <t>シセツ</t>
    </rPh>
    <rPh sb="38" eb="40">
      <t>ウンヨウ</t>
    </rPh>
    <rPh sb="54" eb="57">
      <t>シュウゼンヒ</t>
    </rPh>
    <rPh sb="57" eb="59">
      <t>ヒリツ</t>
    </rPh>
    <rPh sb="101" eb="104">
      <t>ケイカクテキ</t>
    </rPh>
    <rPh sb="105" eb="107">
      <t>イジ</t>
    </rPh>
    <rPh sb="107" eb="109">
      <t>カンリ</t>
    </rPh>
    <rPh sb="120" eb="123">
      <t>タイヨウコウ</t>
    </rPh>
    <rPh sb="123" eb="125">
      <t>ハツデン</t>
    </rPh>
    <rPh sb="131" eb="133">
      <t>ゼンコク</t>
    </rPh>
    <rPh sb="133" eb="135">
      <t>ヘイキン</t>
    </rPh>
    <rPh sb="136" eb="138">
      <t>ウワマワ</t>
    </rPh>
    <rPh sb="139" eb="141">
      <t>シュウゼン</t>
    </rPh>
    <rPh sb="141" eb="142">
      <t>ヒ</t>
    </rPh>
    <rPh sb="142" eb="144">
      <t>ヒリツ</t>
    </rPh>
    <rPh sb="154" eb="157">
      <t>シュウゼンヒ</t>
    </rPh>
    <rPh sb="157" eb="159">
      <t>イガイ</t>
    </rPh>
    <rPh sb="160" eb="162">
      <t>ヒヨウ</t>
    </rPh>
    <rPh sb="163" eb="166">
      <t>ヒカクテキ</t>
    </rPh>
    <rPh sb="166" eb="167">
      <t>スク</t>
    </rPh>
    <rPh sb="171" eb="173">
      <t>ヒリツ</t>
    </rPh>
    <rPh sb="174" eb="175">
      <t>ア</t>
    </rPh>
    <rPh sb="180" eb="182">
      <t>ジョウキョウ</t>
    </rPh>
    <rPh sb="184" eb="185">
      <t>タダ</t>
    </rPh>
    <rPh sb="187" eb="189">
      <t>カイゼン</t>
    </rPh>
    <rPh sb="191" eb="193">
      <t>モンダイ</t>
    </rPh>
    <rPh sb="202" eb="204">
      <t>コンゴ</t>
    </rPh>
    <rPh sb="205" eb="206">
      <t>ヒ</t>
    </rPh>
    <rPh sb="207" eb="208">
      <t>ツヅ</t>
    </rPh>
    <rPh sb="234" eb="237">
      <t>キギョウサイ</t>
    </rPh>
    <rPh sb="237" eb="239">
      <t>ザンダカ</t>
    </rPh>
    <rPh sb="239" eb="240">
      <t>タイ</t>
    </rPh>
    <rPh sb="240" eb="242">
      <t>リョウキン</t>
    </rPh>
    <rPh sb="242" eb="244">
      <t>シュウニュウ</t>
    </rPh>
    <rPh sb="244" eb="246">
      <t>ヒリツ</t>
    </rPh>
    <rPh sb="248" eb="251">
      <t>キギョウサイ</t>
    </rPh>
    <rPh sb="251" eb="253">
      <t>ショウカン</t>
    </rPh>
    <rPh sb="254" eb="256">
      <t>ヘイセイ</t>
    </rPh>
    <rPh sb="258" eb="261">
      <t>ネンドマツ</t>
    </rPh>
    <rPh sb="262" eb="264">
      <t>シュウリョウ</t>
    </rPh>
    <rPh sb="274" eb="276">
      <t>ユウケイ</t>
    </rPh>
    <rPh sb="276" eb="278">
      <t>コテイ</t>
    </rPh>
    <rPh sb="278" eb="280">
      <t>シサン</t>
    </rPh>
    <rPh sb="280" eb="282">
      <t>ゲンカ</t>
    </rPh>
    <rPh sb="282" eb="284">
      <t>ショウキャク</t>
    </rPh>
    <rPh sb="284" eb="285">
      <t>リツ</t>
    </rPh>
    <rPh sb="287" eb="289">
      <t>スイリョク</t>
    </rPh>
    <rPh sb="289" eb="291">
      <t>ハツデン</t>
    </rPh>
    <rPh sb="297" eb="299">
      <t>ケイカク</t>
    </rPh>
    <rPh sb="300" eb="301">
      <t>モト</t>
    </rPh>
    <rPh sb="304" eb="306">
      <t>シセツ</t>
    </rPh>
    <rPh sb="307" eb="309">
      <t>カイリョウ</t>
    </rPh>
    <rPh sb="309" eb="310">
      <t>ナド</t>
    </rPh>
    <rPh sb="319" eb="321">
      <t>ゲンザイ</t>
    </rPh>
    <rPh sb="323" eb="325">
      <t>スイリョク</t>
    </rPh>
    <rPh sb="325" eb="328">
      <t>ハツデンショ</t>
    </rPh>
    <rPh sb="329" eb="332">
      <t>ダイキボ</t>
    </rPh>
    <rPh sb="332" eb="334">
      <t>カイリョウ</t>
    </rPh>
    <rPh sb="335" eb="336">
      <t>スス</t>
    </rPh>
    <rPh sb="345" eb="348">
      <t>タイヨウコウ</t>
    </rPh>
    <rPh sb="348" eb="350">
      <t>ハツデン</t>
    </rPh>
    <rPh sb="356" eb="358">
      <t>ヘイセイ</t>
    </rPh>
    <rPh sb="360" eb="362">
      <t>ネンド</t>
    </rPh>
    <rPh sb="364" eb="366">
      <t>カドウ</t>
    </rPh>
    <rPh sb="368" eb="370">
      <t>ケイカ</t>
    </rPh>
    <rPh sb="370" eb="372">
      <t>ネンスウ</t>
    </rPh>
    <rPh sb="373" eb="374">
      <t>スク</t>
    </rPh>
    <rPh sb="379" eb="381">
      <t>ゲンカ</t>
    </rPh>
    <rPh sb="381" eb="383">
      <t>ショウキャク</t>
    </rPh>
    <rPh sb="383" eb="384">
      <t>リツ</t>
    </rPh>
    <rPh sb="385" eb="386">
      <t>ノ</t>
    </rPh>
    <rPh sb="390" eb="392">
      <t>ジョウキョウ</t>
    </rPh>
    <rPh sb="404" eb="406">
      <t>シュウニュウ</t>
    </rPh>
    <rPh sb="406" eb="408">
      <t>ワリアイ</t>
    </rPh>
    <rPh sb="411" eb="414">
      <t>タイヨウコウ</t>
    </rPh>
    <rPh sb="414" eb="416">
      <t>ハツデン</t>
    </rPh>
    <rPh sb="416" eb="418">
      <t>イガイ</t>
    </rPh>
    <rPh sb="423" eb="425">
      <t>シュウニュウ</t>
    </rPh>
    <rPh sb="426" eb="427">
      <t>オオ</t>
    </rPh>
    <rPh sb="429" eb="431">
      <t>イゾン</t>
    </rPh>
    <rPh sb="434" eb="436">
      <t>ケイエイ</t>
    </rPh>
    <rPh sb="442" eb="444">
      <t>コテイ</t>
    </rPh>
    <rPh sb="444" eb="446">
      <t>カカク</t>
    </rPh>
    <rPh sb="446" eb="448">
      <t>カイトリ</t>
    </rPh>
    <rPh sb="448" eb="450">
      <t>セイド</t>
    </rPh>
    <rPh sb="451" eb="453">
      <t>チョウタツ</t>
    </rPh>
    <rPh sb="453" eb="455">
      <t>キカン</t>
    </rPh>
    <rPh sb="455" eb="458">
      <t>シュウリョウゴ</t>
    </rPh>
    <rPh sb="464" eb="466">
      <t>デンキ</t>
    </rPh>
    <rPh sb="466" eb="468">
      <t>ジギョウ</t>
    </rPh>
    <rPh sb="468" eb="470">
      <t>ゼンタイ</t>
    </rPh>
    <rPh sb="471" eb="473">
      <t>エイキョウ</t>
    </rPh>
    <rPh sb="476" eb="478">
      <t>ケイエイ</t>
    </rPh>
    <phoneticPr fontId="3"/>
  </si>
  <si>
    <t>・経常収支比率
　料金収入等の収益や人件費修繕費等の費用の増減により、年度によって変動がありますが、料金収入の範囲内で費用を賄えており、経常収支の不足はありません。
・営業収支比率
　料金収入の範囲内で費用を賄えており、営業収支の不足はありません。更新投資等に充てる財源も確保しております。
・流動比率
　年度によって未払金等の増減により比率に変動がありますが、100％を大きく上回っており、債務の支払いに支障をきたす状況ではありません。
・供給原価
　販売電力量1MWhあたりの費用については、修繕費等費用が多くかかった年もありますが、概ね全国平均を下回る効率的な経営をおこなっております。
・EBITDA
  本業の収益は少しずつ上昇している状況であり、概ね収益性が安定している状況であります。</t>
    <rPh sb="1" eb="3">
      <t>ケイジョウ</t>
    </rPh>
    <rPh sb="3" eb="5">
      <t>シュウシ</t>
    </rPh>
    <rPh sb="5" eb="7">
      <t>ヒリツ</t>
    </rPh>
    <rPh sb="9" eb="11">
      <t>リョウキン</t>
    </rPh>
    <rPh sb="11" eb="13">
      <t>シュウニュウ</t>
    </rPh>
    <rPh sb="13" eb="14">
      <t>ナド</t>
    </rPh>
    <rPh sb="15" eb="17">
      <t>シュウエキ</t>
    </rPh>
    <rPh sb="18" eb="21">
      <t>ジンケンヒ</t>
    </rPh>
    <rPh sb="21" eb="24">
      <t>シュウゼンヒ</t>
    </rPh>
    <rPh sb="24" eb="25">
      <t>ナド</t>
    </rPh>
    <rPh sb="26" eb="28">
      <t>ヒヨウ</t>
    </rPh>
    <rPh sb="29" eb="31">
      <t>ゾウゲン</t>
    </rPh>
    <rPh sb="35" eb="37">
      <t>ネンド</t>
    </rPh>
    <rPh sb="41" eb="43">
      <t>ヘンドウ</t>
    </rPh>
    <rPh sb="50" eb="52">
      <t>リョウキン</t>
    </rPh>
    <rPh sb="52" eb="54">
      <t>シュウニュウ</t>
    </rPh>
    <rPh sb="55" eb="58">
      <t>ハンイナイ</t>
    </rPh>
    <rPh sb="59" eb="61">
      <t>ヒヨウ</t>
    </rPh>
    <rPh sb="62" eb="63">
      <t>マカナ</t>
    </rPh>
    <rPh sb="68" eb="70">
      <t>ケイジョウ</t>
    </rPh>
    <rPh sb="70" eb="72">
      <t>シュウシ</t>
    </rPh>
    <rPh sb="73" eb="75">
      <t>フソク</t>
    </rPh>
    <rPh sb="93" eb="95">
      <t>リョウキン</t>
    </rPh>
    <rPh sb="95" eb="97">
      <t>シュウニュウ</t>
    </rPh>
    <rPh sb="111" eb="113">
      <t>エイギョウ</t>
    </rPh>
    <rPh sb="125" eb="127">
      <t>コウシン</t>
    </rPh>
    <rPh sb="127" eb="129">
      <t>トウシ</t>
    </rPh>
    <rPh sb="129" eb="130">
      <t>ナド</t>
    </rPh>
    <rPh sb="131" eb="132">
      <t>ア</t>
    </rPh>
    <rPh sb="134" eb="136">
      <t>ザイゲン</t>
    </rPh>
    <rPh sb="137" eb="139">
      <t>カクホ</t>
    </rPh>
    <rPh sb="149" eb="151">
      <t>リュウドウ</t>
    </rPh>
    <rPh sb="151" eb="153">
      <t>ヒリツ</t>
    </rPh>
    <rPh sb="155" eb="157">
      <t>ネンド</t>
    </rPh>
    <rPh sb="161" eb="164">
      <t>ミハライキン</t>
    </rPh>
    <rPh sb="164" eb="165">
      <t>ナド</t>
    </rPh>
    <rPh sb="166" eb="168">
      <t>ゾウゲン</t>
    </rPh>
    <rPh sb="171" eb="173">
      <t>ヒリツ</t>
    </rPh>
    <rPh sb="174" eb="176">
      <t>ヘンドウ</t>
    </rPh>
    <rPh sb="188" eb="189">
      <t>オオ</t>
    </rPh>
    <rPh sb="191" eb="193">
      <t>ウワマワ</t>
    </rPh>
    <rPh sb="198" eb="200">
      <t>サイム</t>
    </rPh>
    <rPh sb="201" eb="203">
      <t>シハラ</t>
    </rPh>
    <rPh sb="205" eb="207">
      <t>シショウ</t>
    </rPh>
    <rPh sb="211" eb="213">
      <t>ジョウキョウ</t>
    </rPh>
    <rPh sb="224" eb="226">
      <t>キョウキュウ</t>
    </rPh>
    <rPh sb="226" eb="228">
      <t>ゲンカ</t>
    </rPh>
    <rPh sb="230" eb="232">
      <t>ハンバイ</t>
    </rPh>
    <rPh sb="232" eb="234">
      <t>デンリョク</t>
    </rPh>
    <rPh sb="234" eb="235">
      <t>リョウ</t>
    </rPh>
    <rPh sb="243" eb="245">
      <t>ヒヨウ</t>
    </rPh>
    <rPh sb="251" eb="254">
      <t>シュウゼンヒ</t>
    </rPh>
    <rPh sb="254" eb="255">
      <t>ナド</t>
    </rPh>
    <rPh sb="255" eb="257">
      <t>ヒヨウ</t>
    </rPh>
    <rPh sb="258" eb="259">
      <t>オオ</t>
    </rPh>
    <rPh sb="264" eb="265">
      <t>トシ</t>
    </rPh>
    <rPh sb="272" eb="273">
      <t>オオム</t>
    </rPh>
    <rPh sb="274" eb="276">
      <t>ゼンコク</t>
    </rPh>
    <rPh sb="276" eb="278">
      <t>ヘイキン</t>
    </rPh>
    <rPh sb="279" eb="281">
      <t>シタマワ</t>
    </rPh>
    <rPh sb="282" eb="284">
      <t>コウリツ</t>
    </rPh>
    <rPh sb="284" eb="285">
      <t>テキ</t>
    </rPh>
    <rPh sb="286" eb="288">
      <t>ケイエイ</t>
    </rPh>
    <rPh sb="311" eb="313">
      <t>ホンギョウ</t>
    </rPh>
    <rPh sb="314" eb="316">
      <t>シュウエキ</t>
    </rPh>
    <rPh sb="317" eb="318">
      <t>スコ</t>
    </rPh>
    <rPh sb="321" eb="323">
      <t>ジョウショウ</t>
    </rPh>
    <rPh sb="327" eb="329">
      <t>ジョウキョウ</t>
    </rPh>
    <rPh sb="333" eb="334">
      <t>オオム</t>
    </rPh>
    <rPh sb="335" eb="338">
      <t>シュウエキセイ</t>
    </rPh>
    <rPh sb="339" eb="341">
      <t>アンテイ</t>
    </rPh>
    <rPh sb="345" eb="347">
      <t>ジョウキョウ</t>
    </rPh>
    <phoneticPr fontId="3"/>
  </si>
  <si>
    <t>　H28年度に策定した経営戦略(H29～H38)に基づき、電気事業の今後の経営にあたっては、周到な資金準備のもとに、施設・設備の改良・修繕と耐震化等を計画的に推進し、電力の安定供給を図ることはもとより、経営の節減の徹底等により、更なる効率的かつ安定的な経営が確保されるよう努めてまいります。</t>
    <rPh sb="4" eb="6">
      <t>ネンド</t>
    </rPh>
    <rPh sb="7" eb="9">
      <t>サクテイ</t>
    </rPh>
    <rPh sb="11" eb="13">
      <t>ケイエイ</t>
    </rPh>
    <rPh sb="13" eb="15">
      <t>センリャク</t>
    </rPh>
    <rPh sb="25" eb="26">
      <t>モト</t>
    </rPh>
    <rPh sb="29" eb="31">
      <t>デンキ</t>
    </rPh>
    <rPh sb="31" eb="33">
      <t>ジギョウ</t>
    </rPh>
    <rPh sb="136" eb="137">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</si>
</sst>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110.9</c:v>
                </c:pt>
                <c:pt idx="1">
                  <c:v>121.5</c:v>
                </c:pt>
                <c:pt idx="2">
                  <c:v>120.4</c:v>
                </c:pt>
                <c:pt idx="3">
                  <c:v>112</c:v>
                </c:pt>
                <c:pt idx="4">
                  <c:v>120</c:v>
                </c:pt>
              </c:numCache>
            </c:numRef>
          </c:val>
        </c:ser>
        <c:dLbls>
          <c:showLegendKey val="0"/>
          <c:showVal val="0"/>
          <c:showCatName val="0"/>
          <c:showSerName val="0"/>
          <c:showPercent val="0"/>
          <c:showBubbleSize val="0"/>
        </c:dLbls>
        <c:gapWidth val="180"/>
        <c:overlap val="-90"/>
        <c:axId val="214703528"/>
        <c:axId val="21470392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703528"/>
        <c:axId val="214703920"/>
      </c:lineChart>
      <c:catAx>
        <c:axId val="214703528"/>
        <c:scaling>
          <c:orientation val="minMax"/>
        </c:scaling>
        <c:delete val="0"/>
        <c:axPos val="b"/>
        <c:numFmt formatCode="ge" sourceLinked="1"/>
        <c:majorTickMark val="none"/>
        <c:minorTickMark val="none"/>
        <c:tickLblPos val="none"/>
        <c:crossAx val="214703920"/>
        <c:crosses val="autoZero"/>
        <c:auto val="0"/>
        <c:lblAlgn val="ctr"/>
        <c:lblOffset val="100"/>
        <c:noMultiLvlLbl val="1"/>
      </c:catAx>
      <c:valAx>
        <c:axId val="21470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703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108.6</c:v>
                </c:pt>
                <c:pt idx="1">
                  <c:v>119.5</c:v>
                </c:pt>
                <c:pt idx="2">
                  <c:v>117.9</c:v>
                </c:pt>
                <c:pt idx="3">
                  <c:v>110.8</c:v>
                </c:pt>
                <c:pt idx="4">
                  <c:v>118.3</c:v>
                </c:pt>
              </c:numCache>
            </c:numRef>
          </c:val>
        </c:ser>
        <c:dLbls>
          <c:showLegendKey val="0"/>
          <c:showVal val="0"/>
          <c:showCatName val="0"/>
          <c:showSerName val="0"/>
          <c:showPercent val="0"/>
          <c:showBubbleSize val="0"/>
        </c:dLbls>
        <c:gapWidth val="180"/>
        <c:overlap val="-90"/>
        <c:axId val="214704704"/>
        <c:axId val="21470509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704704"/>
        <c:axId val="214705096"/>
      </c:lineChart>
      <c:catAx>
        <c:axId val="214704704"/>
        <c:scaling>
          <c:orientation val="minMax"/>
        </c:scaling>
        <c:delete val="0"/>
        <c:axPos val="b"/>
        <c:numFmt formatCode="ge" sourceLinked="1"/>
        <c:majorTickMark val="none"/>
        <c:minorTickMark val="none"/>
        <c:tickLblPos val="none"/>
        <c:crossAx val="214705096"/>
        <c:crosses val="autoZero"/>
        <c:auto val="0"/>
        <c:lblAlgn val="ctr"/>
        <c:lblOffset val="100"/>
        <c:noMultiLvlLbl val="1"/>
      </c:catAx>
      <c:valAx>
        <c:axId val="21470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70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1896.4</c:v>
                </c:pt>
                <c:pt idx="1">
                  <c:v>857.4</c:v>
                </c:pt>
                <c:pt idx="2">
                  <c:v>2099.9</c:v>
                </c:pt>
                <c:pt idx="3">
                  <c:v>494.4</c:v>
                </c:pt>
                <c:pt idx="4">
                  <c:v>1159.2</c:v>
                </c:pt>
              </c:numCache>
            </c:numRef>
          </c:val>
        </c:ser>
        <c:dLbls>
          <c:showLegendKey val="0"/>
          <c:showVal val="0"/>
          <c:showCatName val="0"/>
          <c:showSerName val="0"/>
          <c:showPercent val="0"/>
          <c:showBubbleSize val="0"/>
        </c:dLbls>
        <c:gapWidth val="180"/>
        <c:overlap val="-90"/>
        <c:axId val="214705880"/>
        <c:axId val="21470627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705880"/>
        <c:axId val="214706272"/>
      </c:lineChart>
      <c:catAx>
        <c:axId val="214705880"/>
        <c:scaling>
          <c:orientation val="minMax"/>
        </c:scaling>
        <c:delete val="0"/>
        <c:axPos val="b"/>
        <c:numFmt formatCode="ge" sourceLinked="1"/>
        <c:majorTickMark val="none"/>
        <c:minorTickMark val="none"/>
        <c:tickLblPos val="none"/>
        <c:crossAx val="214706272"/>
        <c:crosses val="autoZero"/>
        <c:auto val="0"/>
        <c:lblAlgn val="ctr"/>
        <c:lblOffset val="100"/>
        <c:noMultiLvlLbl val="1"/>
      </c:catAx>
      <c:valAx>
        <c:axId val="2147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705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6508.9</c:v>
                </c:pt>
                <c:pt idx="1">
                  <c:v>5651.3</c:v>
                </c:pt>
                <c:pt idx="2">
                  <c:v>7140.3</c:v>
                </c:pt>
                <c:pt idx="3">
                  <c:v>8647.2000000000007</c:v>
                </c:pt>
                <c:pt idx="4">
                  <c:v>6589.1</c:v>
                </c:pt>
              </c:numCache>
            </c:numRef>
          </c:val>
        </c:ser>
        <c:dLbls>
          <c:showLegendKey val="0"/>
          <c:showVal val="0"/>
          <c:showCatName val="0"/>
          <c:showSerName val="0"/>
          <c:showPercent val="0"/>
          <c:showBubbleSize val="0"/>
        </c:dLbls>
        <c:gapWidth val="180"/>
        <c:overlap val="-90"/>
        <c:axId val="214707056"/>
        <c:axId val="21552066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4707056"/>
        <c:axId val="215520664"/>
      </c:lineChart>
      <c:catAx>
        <c:axId val="214707056"/>
        <c:scaling>
          <c:orientation val="minMax"/>
        </c:scaling>
        <c:delete val="0"/>
        <c:axPos val="b"/>
        <c:numFmt formatCode="ge" sourceLinked="1"/>
        <c:majorTickMark val="none"/>
        <c:minorTickMark val="none"/>
        <c:tickLblPos val="none"/>
        <c:crossAx val="215520664"/>
        <c:crosses val="autoZero"/>
        <c:auto val="0"/>
        <c:lblAlgn val="ctr"/>
        <c:lblOffset val="100"/>
        <c:noMultiLvlLbl val="1"/>
      </c:catAx>
      <c:valAx>
        <c:axId val="215520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70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763412</c:v>
                </c:pt>
                <c:pt idx="1">
                  <c:v>955278</c:v>
                </c:pt>
                <c:pt idx="2">
                  <c:v>1037140</c:v>
                </c:pt>
                <c:pt idx="3">
                  <c:v>913607</c:v>
                </c:pt>
                <c:pt idx="4">
                  <c:v>1088522</c:v>
                </c:pt>
              </c:numCache>
            </c:numRef>
          </c:val>
        </c:ser>
        <c:dLbls>
          <c:showLegendKey val="0"/>
          <c:showVal val="0"/>
          <c:showCatName val="0"/>
          <c:showSerName val="0"/>
          <c:showPercent val="0"/>
          <c:showBubbleSize val="0"/>
        </c:dLbls>
        <c:gapWidth val="180"/>
        <c:overlap val="-90"/>
        <c:axId val="215523016"/>
        <c:axId val="21552340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5523016"/>
        <c:axId val="215523408"/>
      </c:lineChart>
      <c:catAx>
        <c:axId val="215523016"/>
        <c:scaling>
          <c:orientation val="minMax"/>
        </c:scaling>
        <c:delete val="0"/>
        <c:axPos val="b"/>
        <c:numFmt formatCode="ge" sourceLinked="1"/>
        <c:majorTickMark val="none"/>
        <c:minorTickMark val="none"/>
        <c:tickLblPos val="none"/>
        <c:crossAx val="215523408"/>
        <c:crosses val="autoZero"/>
        <c:auto val="0"/>
        <c:lblAlgn val="ctr"/>
        <c:lblOffset val="100"/>
        <c:noMultiLvlLbl val="1"/>
      </c:catAx>
      <c:valAx>
        <c:axId val="2155234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23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45.6</c:v>
                </c:pt>
                <c:pt idx="1">
                  <c:v>48.5</c:v>
                </c:pt>
                <c:pt idx="2">
                  <c:v>38</c:v>
                </c:pt>
                <c:pt idx="3">
                  <c:v>42.7</c:v>
                </c:pt>
                <c:pt idx="4">
                  <c:v>47.7</c:v>
                </c:pt>
              </c:numCache>
            </c:numRef>
          </c:val>
        </c:ser>
        <c:dLbls>
          <c:showLegendKey val="0"/>
          <c:showVal val="0"/>
          <c:showCatName val="0"/>
          <c:showSerName val="0"/>
          <c:showPercent val="0"/>
          <c:showBubbleSize val="0"/>
        </c:dLbls>
        <c:gapWidth val="180"/>
        <c:overlap val="-90"/>
        <c:axId val="215633232"/>
        <c:axId val="21563362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5633232"/>
        <c:axId val="215633624"/>
      </c:lineChart>
      <c:catAx>
        <c:axId val="215633232"/>
        <c:scaling>
          <c:orientation val="minMax"/>
        </c:scaling>
        <c:delete val="0"/>
        <c:axPos val="b"/>
        <c:numFmt formatCode="ge" sourceLinked="1"/>
        <c:majorTickMark val="none"/>
        <c:minorTickMark val="none"/>
        <c:tickLblPos val="none"/>
        <c:crossAx val="215633624"/>
        <c:crosses val="autoZero"/>
        <c:auto val="0"/>
        <c:lblAlgn val="ctr"/>
        <c:lblOffset val="100"/>
        <c:noMultiLvlLbl val="1"/>
      </c:catAx>
      <c:valAx>
        <c:axId val="21563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3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24</c:v>
                </c:pt>
                <c:pt idx="1">
                  <c:v>16.100000000000001</c:v>
                </c:pt>
                <c:pt idx="2">
                  <c:v>8.5</c:v>
                </c:pt>
                <c:pt idx="3">
                  <c:v>37.700000000000003</c:v>
                </c:pt>
                <c:pt idx="4">
                  <c:v>16.3</c:v>
                </c:pt>
              </c:numCache>
            </c:numRef>
          </c:val>
        </c:ser>
        <c:dLbls>
          <c:showLegendKey val="0"/>
          <c:showVal val="0"/>
          <c:showCatName val="0"/>
          <c:showSerName val="0"/>
          <c:showPercent val="0"/>
          <c:showBubbleSize val="0"/>
        </c:dLbls>
        <c:gapWidth val="180"/>
        <c:overlap val="-90"/>
        <c:axId val="215522624"/>
        <c:axId val="2155222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5522624"/>
        <c:axId val="215522232"/>
      </c:lineChart>
      <c:catAx>
        <c:axId val="215522624"/>
        <c:scaling>
          <c:orientation val="minMax"/>
        </c:scaling>
        <c:delete val="0"/>
        <c:axPos val="b"/>
        <c:numFmt formatCode="ge" sourceLinked="1"/>
        <c:majorTickMark val="none"/>
        <c:minorTickMark val="none"/>
        <c:tickLblPos val="none"/>
        <c:crossAx val="215522232"/>
        <c:crosses val="autoZero"/>
        <c:auto val="0"/>
        <c:lblAlgn val="ctr"/>
        <c:lblOffset val="100"/>
        <c:noMultiLvlLbl val="1"/>
      </c:catAx>
      <c:valAx>
        <c:axId val="21552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2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5521448"/>
        <c:axId val="2156344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5521448"/>
        <c:axId val="215634408"/>
      </c:lineChart>
      <c:catAx>
        <c:axId val="215521448"/>
        <c:scaling>
          <c:orientation val="minMax"/>
        </c:scaling>
        <c:delete val="0"/>
        <c:axPos val="b"/>
        <c:numFmt formatCode="ge" sourceLinked="1"/>
        <c:majorTickMark val="none"/>
        <c:minorTickMark val="none"/>
        <c:tickLblPos val="none"/>
        <c:crossAx val="215634408"/>
        <c:crosses val="autoZero"/>
        <c:auto val="0"/>
        <c:lblAlgn val="ctr"/>
        <c:lblOffset val="100"/>
        <c:noMultiLvlLbl val="1"/>
      </c:catAx>
      <c:valAx>
        <c:axId val="21563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21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66.400000000000006</c:v>
                </c:pt>
                <c:pt idx="1">
                  <c:v>64.7</c:v>
                </c:pt>
                <c:pt idx="2">
                  <c:v>61.8</c:v>
                </c:pt>
                <c:pt idx="3">
                  <c:v>62.5</c:v>
                </c:pt>
                <c:pt idx="4">
                  <c:v>61.1</c:v>
                </c:pt>
              </c:numCache>
            </c:numRef>
          </c:val>
        </c:ser>
        <c:dLbls>
          <c:showLegendKey val="0"/>
          <c:showVal val="0"/>
          <c:showCatName val="0"/>
          <c:showSerName val="0"/>
          <c:showPercent val="0"/>
          <c:showBubbleSize val="0"/>
        </c:dLbls>
        <c:gapWidth val="180"/>
        <c:overlap val="-90"/>
        <c:axId val="215635192"/>
        <c:axId val="21563558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5635192"/>
        <c:axId val="215635584"/>
      </c:lineChart>
      <c:catAx>
        <c:axId val="215635192"/>
        <c:scaling>
          <c:orientation val="minMax"/>
        </c:scaling>
        <c:delete val="0"/>
        <c:axPos val="b"/>
        <c:numFmt formatCode="ge" sourceLinked="1"/>
        <c:majorTickMark val="none"/>
        <c:minorTickMark val="none"/>
        <c:tickLblPos val="none"/>
        <c:crossAx val="215635584"/>
        <c:crosses val="autoZero"/>
        <c:auto val="0"/>
        <c:lblAlgn val="ctr"/>
        <c:lblOffset val="100"/>
        <c:noMultiLvlLbl val="1"/>
      </c:catAx>
      <c:valAx>
        <c:axId val="21563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635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5.9</c:v>
                </c:pt>
                <c:pt idx="3">
                  <c:v>8.1</c:v>
                </c:pt>
                <c:pt idx="4">
                  <c:v>7.7</c:v>
                </c:pt>
              </c:numCache>
            </c:numRef>
          </c:val>
        </c:ser>
        <c:dLbls>
          <c:showLegendKey val="0"/>
          <c:showVal val="0"/>
          <c:showCatName val="0"/>
          <c:showSerName val="0"/>
          <c:showPercent val="0"/>
          <c:showBubbleSize val="0"/>
        </c:dLbls>
        <c:gapWidth val="180"/>
        <c:overlap val="-90"/>
        <c:axId val="215524192"/>
        <c:axId val="21563636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5524192"/>
        <c:axId val="215636368"/>
      </c:lineChart>
      <c:catAx>
        <c:axId val="215524192"/>
        <c:scaling>
          <c:orientation val="minMax"/>
        </c:scaling>
        <c:delete val="0"/>
        <c:axPos val="b"/>
        <c:numFmt formatCode="ge" sourceLinked="1"/>
        <c:majorTickMark val="none"/>
        <c:minorTickMark val="none"/>
        <c:tickLblPos val="none"/>
        <c:crossAx val="215636368"/>
        <c:crosses val="autoZero"/>
        <c:auto val="0"/>
        <c:lblAlgn val="ctr"/>
        <c:lblOffset val="100"/>
        <c:noMultiLvlLbl val="1"/>
      </c:catAx>
      <c:valAx>
        <c:axId val="21563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24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45.6</c:v>
                </c:pt>
                <c:pt idx="1">
                  <c:v>48.5</c:v>
                </c:pt>
                <c:pt idx="2">
                  <c:v>39.299999999999997</c:v>
                </c:pt>
                <c:pt idx="3">
                  <c:v>43.9</c:v>
                </c:pt>
                <c:pt idx="4">
                  <c:v>49.2</c:v>
                </c:pt>
              </c:numCache>
            </c:numRef>
          </c:val>
        </c:ser>
        <c:dLbls>
          <c:showLegendKey val="0"/>
          <c:showVal val="0"/>
          <c:showCatName val="0"/>
          <c:showSerName val="0"/>
          <c:showPercent val="0"/>
          <c:showBubbleSize val="0"/>
        </c:dLbls>
        <c:gapWidth val="180"/>
        <c:overlap val="-90"/>
        <c:axId val="216275608"/>
        <c:axId val="21627600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6275608"/>
        <c:axId val="216276000"/>
      </c:lineChart>
      <c:catAx>
        <c:axId val="216275608"/>
        <c:scaling>
          <c:orientation val="minMax"/>
        </c:scaling>
        <c:delete val="0"/>
        <c:axPos val="b"/>
        <c:numFmt formatCode="ge" sourceLinked="1"/>
        <c:majorTickMark val="none"/>
        <c:minorTickMark val="none"/>
        <c:tickLblPos val="none"/>
        <c:crossAx val="216276000"/>
        <c:crosses val="autoZero"/>
        <c:auto val="0"/>
        <c:lblAlgn val="ctr"/>
        <c:lblOffset val="100"/>
        <c:noMultiLvlLbl val="1"/>
      </c:catAx>
      <c:valAx>
        <c:axId val="21627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7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24</c:v>
                </c:pt>
                <c:pt idx="1">
                  <c:v>16.100000000000001</c:v>
                </c:pt>
                <c:pt idx="2">
                  <c:v>7.9</c:v>
                </c:pt>
                <c:pt idx="3">
                  <c:v>39.1</c:v>
                </c:pt>
                <c:pt idx="4">
                  <c:v>16.8</c:v>
                </c:pt>
              </c:numCache>
            </c:numRef>
          </c:val>
        </c:ser>
        <c:dLbls>
          <c:showLegendKey val="0"/>
          <c:showVal val="0"/>
          <c:showCatName val="0"/>
          <c:showSerName val="0"/>
          <c:showPercent val="0"/>
          <c:showBubbleSize val="0"/>
        </c:dLbls>
        <c:gapWidth val="180"/>
        <c:overlap val="-90"/>
        <c:axId val="216276784"/>
        <c:axId val="21627717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6276784"/>
        <c:axId val="216277176"/>
      </c:lineChart>
      <c:catAx>
        <c:axId val="216276784"/>
        <c:scaling>
          <c:orientation val="minMax"/>
        </c:scaling>
        <c:delete val="0"/>
        <c:axPos val="b"/>
        <c:numFmt formatCode="ge" sourceLinked="1"/>
        <c:majorTickMark val="none"/>
        <c:minorTickMark val="none"/>
        <c:tickLblPos val="none"/>
        <c:crossAx val="216277176"/>
        <c:crosses val="autoZero"/>
        <c:auto val="0"/>
        <c:lblAlgn val="ctr"/>
        <c:lblOffset val="100"/>
        <c:noMultiLvlLbl val="1"/>
      </c:catAx>
      <c:valAx>
        <c:axId val="21627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7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6277960"/>
        <c:axId val="21627835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6277960"/>
        <c:axId val="216278352"/>
      </c:lineChart>
      <c:catAx>
        <c:axId val="216277960"/>
        <c:scaling>
          <c:orientation val="minMax"/>
        </c:scaling>
        <c:delete val="0"/>
        <c:axPos val="b"/>
        <c:numFmt formatCode="ge" sourceLinked="1"/>
        <c:majorTickMark val="none"/>
        <c:minorTickMark val="none"/>
        <c:tickLblPos val="none"/>
        <c:crossAx val="216278352"/>
        <c:crosses val="autoZero"/>
        <c:auto val="0"/>
        <c:lblAlgn val="ctr"/>
        <c:lblOffset val="100"/>
        <c:noMultiLvlLbl val="1"/>
      </c:catAx>
      <c:valAx>
        <c:axId val="21627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277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66.400000000000006</c:v>
                </c:pt>
                <c:pt idx="1">
                  <c:v>64.7</c:v>
                </c:pt>
                <c:pt idx="2">
                  <c:v>64.7</c:v>
                </c:pt>
                <c:pt idx="3">
                  <c:v>64.900000000000006</c:v>
                </c:pt>
                <c:pt idx="4">
                  <c:v>63</c:v>
                </c:pt>
              </c:numCache>
            </c:numRef>
          </c:val>
        </c:ser>
        <c:dLbls>
          <c:showLegendKey val="0"/>
          <c:showVal val="0"/>
          <c:showCatName val="0"/>
          <c:showSerName val="0"/>
          <c:showPercent val="0"/>
          <c:showBubbleSize val="0"/>
        </c:dLbls>
        <c:gapWidth val="180"/>
        <c:overlap val="-90"/>
        <c:axId val="216279136"/>
        <c:axId val="21613865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6279136"/>
        <c:axId val="216138656"/>
      </c:lineChart>
      <c:catAx>
        <c:axId val="216279136"/>
        <c:scaling>
          <c:orientation val="minMax"/>
        </c:scaling>
        <c:delete val="0"/>
        <c:axPos val="b"/>
        <c:numFmt formatCode="ge" sourceLinked="1"/>
        <c:majorTickMark val="none"/>
        <c:minorTickMark val="none"/>
        <c:tickLblPos val="none"/>
        <c:crossAx val="216138656"/>
        <c:crosses val="autoZero"/>
        <c:auto val="0"/>
        <c:lblAlgn val="ctr"/>
        <c:lblOffset val="100"/>
        <c:noMultiLvlLbl val="1"/>
      </c:catAx>
      <c:valAx>
        <c:axId val="21613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7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16139440"/>
        <c:axId val="21613983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6139440"/>
        <c:axId val="216139832"/>
      </c:lineChart>
      <c:catAx>
        <c:axId val="216139440"/>
        <c:scaling>
          <c:orientation val="minMax"/>
        </c:scaling>
        <c:delete val="0"/>
        <c:axPos val="b"/>
        <c:numFmt formatCode="ge" sourceLinked="1"/>
        <c:majorTickMark val="none"/>
        <c:minorTickMark val="none"/>
        <c:tickLblPos val="none"/>
        <c:crossAx val="216139832"/>
        <c:crosses val="autoZero"/>
        <c:auto val="0"/>
        <c:lblAlgn val="ctr"/>
        <c:lblOffset val="100"/>
        <c:noMultiLvlLbl val="1"/>
      </c:catAx>
      <c:valAx>
        <c:axId val="21613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3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140616"/>
        <c:axId val="21614100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140616"/>
        <c:axId val="216141008"/>
      </c:lineChart>
      <c:catAx>
        <c:axId val="216140616"/>
        <c:scaling>
          <c:orientation val="minMax"/>
        </c:scaling>
        <c:delete val="0"/>
        <c:axPos val="b"/>
        <c:numFmt formatCode="ge" sourceLinked="1"/>
        <c:majorTickMark val="none"/>
        <c:minorTickMark val="none"/>
        <c:tickLblPos val="none"/>
        <c:crossAx val="216141008"/>
        <c:crosses val="autoZero"/>
        <c:auto val="0"/>
        <c:lblAlgn val="ctr"/>
        <c:lblOffset val="100"/>
        <c:noMultiLvlLbl val="1"/>
      </c:catAx>
      <c:valAx>
        <c:axId val="21614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40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141792"/>
        <c:axId val="21614218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141792"/>
        <c:axId val="216142184"/>
      </c:lineChart>
      <c:catAx>
        <c:axId val="216141792"/>
        <c:scaling>
          <c:orientation val="minMax"/>
        </c:scaling>
        <c:delete val="0"/>
        <c:axPos val="b"/>
        <c:numFmt formatCode="ge" sourceLinked="1"/>
        <c:majorTickMark val="none"/>
        <c:minorTickMark val="none"/>
        <c:tickLblPos val="none"/>
        <c:crossAx val="216142184"/>
        <c:crosses val="autoZero"/>
        <c:auto val="0"/>
        <c:lblAlgn val="ctr"/>
        <c:lblOffset val="100"/>
        <c:noMultiLvlLbl val="1"/>
      </c:catAx>
      <c:valAx>
        <c:axId val="21614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4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424504"/>
        <c:axId val="21642489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424504"/>
        <c:axId val="216424896"/>
      </c:lineChart>
      <c:catAx>
        <c:axId val="216424504"/>
        <c:scaling>
          <c:orientation val="minMax"/>
        </c:scaling>
        <c:delete val="0"/>
        <c:axPos val="b"/>
        <c:numFmt formatCode="ge" sourceLinked="1"/>
        <c:majorTickMark val="none"/>
        <c:minorTickMark val="none"/>
        <c:tickLblPos val="none"/>
        <c:crossAx val="216424896"/>
        <c:crosses val="autoZero"/>
        <c:auto val="0"/>
        <c:lblAlgn val="ctr"/>
        <c:lblOffset val="100"/>
        <c:noMultiLvlLbl val="1"/>
      </c:catAx>
      <c:valAx>
        <c:axId val="21642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24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426072"/>
        <c:axId val="2164264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426072"/>
        <c:axId val="216426464"/>
      </c:lineChart>
      <c:catAx>
        <c:axId val="216426072"/>
        <c:scaling>
          <c:orientation val="minMax"/>
        </c:scaling>
        <c:delete val="0"/>
        <c:axPos val="b"/>
        <c:numFmt formatCode="ge" sourceLinked="1"/>
        <c:majorTickMark val="none"/>
        <c:minorTickMark val="none"/>
        <c:tickLblPos val="none"/>
        <c:crossAx val="216426464"/>
        <c:crosses val="autoZero"/>
        <c:auto val="0"/>
        <c:lblAlgn val="ctr"/>
        <c:lblOffset val="100"/>
        <c:noMultiLvlLbl val="1"/>
      </c:catAx>
      <c:valAx>
        <c:axId val="21642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2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426856"/>
        <c:axId val="21642724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426856"/>
        <c:axId val="216427248"/>
      </c:lineChart>
      <c:catAx>
        <c:axId val="216426856"/>
        <c:scaling>
          <c:orientation val="minMax"/>
        </c:scaling>
        <c:delete val="0"/>
        <c:axPos val="b"/>
        <c:numFmt formatCode="ge" sourceLinked="1"/>
        <c:majorTickMark val="none"/>
        <c:minorTickMark val="none"/>
        <c:tickLblPos val="none"/>
        <c:crossAx val="216427248"/>
        <c:crosses val="autoZero"/>
        <c:auto val="0"/>
        <c:lblAlgn val="ctr"/>
        <c:lblOffset val="100"/>
        <c:noMultiLvlLbl val="1"/>
      </c:catAx>
      <c:valAx>
        <c:axId val="21642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2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06752"/>
        <c:axId val="21670714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06752"/>
        <c:axId val="216707144"/>
      </c:lineChart>
      <c:catAx>
        <c:axId val="216706752"/>
        <c:scaling>
          <c:orientation val="minMax"/>
        </c:scaling>
        <c:delete val="0"/>
        <c:axPos val="b"/>
        <c:numFmt formatCode="ge" sourceLinked="1"/>
        <c:majorTickMark val="none"/>
        <c:minorTickMark val="none"/>
        <c:tickLblPos val="none"/>
        <c:crossAx val="216707144"/>
        <c:crosses val="autoZero"/>
        <c:auto val="0"/>
        <c:lblAlgn val="ctr"/>
        <c:lblOffset val="100"/>
        <c:noMultiLvlLbl val="1"/>
      </c:catAx>
      <c:valAx>
        <c:axId val="216707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0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07928"/>
        <c:axId val="2167083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07928"/>
        <c:axId val="216708320"/>
      </c:lineChart>
      <c:catAx>
        <c:axId val="216707928"/>
        <c:scaling>
          <c:orientation val="minMax"/>
        </c:scaling>
        <c:delete val="0"/>
        <c:axPos val="b"/>
        <c:numFmt formatCode="ge" sourceLinked="1"/>
        <c:majorTickMark val="none"/>
        <c:minorTickMark val="none"/>
        <c:tickLblPos val="none"/>
        <c:crossAx val="216708320"/>
        <c:crosses val="autoZero"/>
        <c:auto val="0"/>
        <c:lblAlgn val="ctr"/>
        <c:lblOffset val="100"/>
        <c:noMultiLvlLbl val="1"/>
      </c:catAx>
      <c:valAx>
        <c:axId val="21670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07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09104"/>
        <c:axId val="2167094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09104"/>
        <c:axId val="216709496"/>
      </c:lineChart>
      <c:catAx>
        <c:axId val="216709104"/>
        <c:scaling>
          <c:orientation val="minMax"/>
        </c:scaling>
        <c:delete val="0"/>
        <c:axPos val="b"/>
        <c:numFmt formatCode="ge" sourceLinked="1"/>
        <c:majorTickMark val="none"/>
        <c:minorTickMark val="none"/>
        <c:tickLblPos val="none"/>
        <c:crossAx val="216709496"/>
        <c:crosses val="autoZero"/>
        <c:auto val="0"/>
        <c:lblAlgn val="ctr"/>
        <c:lblOffset val="100"/>
        <c:noMultiLvlLbl val="1"/>
      </c:catAx>
      <c:valAx>
        <c:axId val="216709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0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10280"/>
        <c:axId val="34950358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10280"/>
        <c:axId val="349503584"/>
      </c:lineChart>
      <c:catAx>
        <c:axId val="216710280"/>
        <c:scaling>
          <c:orientation val="minMax"/>
        </c:scaling>
        <c:delete val="0"/>
        <c:axPos val="b"/>
        <c:numFmt formatCode="ge" sourceLinked="1"/>
        <c:majorTickMark val="none"/>
        <c:minorTickMark val="none"/>
        <c:tickLblPos val="none"/>
        <c:crossAx val="349503584"/>
        <c:crosses val="autoZero"/>
        <c:auto val="0"/>
        <c:lblAlgn val="ctr"/>
        <c:lblOffset val="100"/>
        <c:noMultiLvlLbl val="1"/>
      </c:catAx>
      <c:valAx>
        <c:axId val="34950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102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04368"/>
        <c:axId val="34950476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4368"/>
        <c:axId val="349504760"/>
      </c:lineChart>
      <c:catAx>
        <c:axId val="349504368"/>
        <c:scaling>
          <c:orientation val="minMax"/>
        </c:scaling>
        <c:delete val="0"/>
        <c:axPos val="b"/>
        <c:numFmt formatCode="ge" sourceLinked="1"/>
        <c:majorTickMark val="none"/>
        <c:minorTickMark val="none"/>
        <c:tickLblPos val="none"/>
        <c:crossAx val="349504760"/>
        <c:crosses val="autoZero"/>
        <c:auto val="0"/>
        <c:lblAlgn val="ctr"/>
        <c:lblOffset val="100"/>
        <c:noMultiLvlLbl val="1"/>
      </c:catAx>
      <c:valAx>
        <c:axId val="349504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0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10.6</c:v>
                </c:pt>
                <c:pt idx="3">
                  <c:v>16.3</c:v>
                </c:pt>
                <c:pt idx="4">
                  <c:v>15.8</c:v>
                </c:pt>
              </c:numCache>
            </c:numRef>
          </c:val>
        </c:ser>
        <c:dLbls>
          <c:showLegendKey val="0"/>
          <c:showVal val="0"/>
          <c:showCatName val="0"/>
          <c:showSerName val="0"/>
          <c:showPercent val="0"/>
          <c:showBubbleSize val="0"/>
        </c:dLbls>
        <c:gapWidth val="180"/>
        <c:overlap val="-90"/>
        <c:axId val="349505544"/>
        <c:axId val="3495059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49505544"/>
        <c:axId val="349505936"/>
      </c:lineChart>
      <c:catAx>
        <c:axId val="349505544"/>
        <c:scaling>
          <c:orientation val="minMax"/>
        </c:scaling>
        <c:delete val="0"/>
        <c:axPos val="b"/>
        <c:numFmt formatCode="ge" sourceLinked="1"/>
        <c:majorTickMark val="none"/>
        <c:minorTickMark val="none"/>
        <c:tickLblPos val="none"/>
        <c:crossAx val="349505936"/>
        <c:crosses val="autoZero"/>
        <c:auto val="0"/>
        <c:lblAlgn val="ctr"/>
        <c:lblOffset val="100"/>
        <c:noMultiLvlLbl val="1"/>
      </c:catAx>
      <c:valAx>
        <c:axId val="34950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05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16.100000000000001</c:v>
                </c:pt>
                <c:pt idx="3">
                  <c:v>13</c:v>
                </c:pt>
                <c:pt idx="4">
                  <c:v>11.5</c:v>
                </c:pt>
              </c:numCache>
            </c:numRef>
          </c:val>
        </c:ser>
        <c:dLbls>
          <c:showLegendKey val="0"/>
          <c:showVal val="0"/>
          <c:showCatName val="0"/>
          <c:showSerName val="0"/>
          <c:showPercent val="0"/>
          <c:showBubbleSize val="0"/>
        </c:dLbls>
        <c:gapWidth val="180"/>
        <c:overlap val="-90"/>
        <c:axId val="349506720"/>
        <c:axId val="34950711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49506720"/>
        <c:axId val="349507112"/>
      </c:lineChart>
      <c:catAx>
        <c:axId val="349506720"/>
        <c:scaling>
          <c:orientation val="minMax"/>
        </c:scaling>
        <c:delete val="0"/>
        <c:axPos val="b"/>
        <c:numFmt formatCode="ge" sourceLinked="1"/>
        <c:majorTickMark val="none"/>
        <c:minorTickMark val="none"/>
        <c:tickLblPos val="none"/>
        <c:crossAx val="349507112"/>
        <c:crosses val="autoZero"/>
        <c:auto val="0"/>
        <c:lblAlgn val="ctr"/>
        <c:lblOffset val="100"/>
        <c:noMultiLvlLbl val="1"/>
      </c:catAx>
      <c:valAx>
        <c:axId val="34950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0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49654472"/>
        <c:axId val="34965486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49654472"/>
        <c:axId val="349654864"/>
      </c:lineChart>
      <c:catAx>
        <c:axId val="349654472"/>
        <c:scaling>
          <c:orientation val="minMax"/>
        </c:scaling>
        <c:delete val="0"/>
        <c:axPos val="b"/>
        <c:numFmt formatCode="ge" sourceLinked="1"/>
        <c:majorTickMark val="none"/>
        <c:minorTickMark val="none"/>
        <c:tickLblPos val="none"/>
        <c:crossAx val="349654864"/>
        <c:crosses val="autoZero"/>
        <c:auto val="0"/>
        <c:lblAlgn val="ctr"/>
        <c:lblOffset val="100"/>
        <c:noMultiLvlLbl val="1"/>
      </c:catAx>
      <c:valAx>
        <c:axId val="34965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5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4</c:v>
                </c:pt>
                <c:pt idx="3">
                  <c:v>10</c:v>
                </c:pt>
                <c:pt idx="4">
                  <c:v>16.7</c:v>
                </c:pt>
              </c:numCache>
            </c:numRef>
          </c:val>
        </c:ser>
        <c:dLbls>
          <c:showLegendKey val="0"/>
          <c:showVal val="0"/>
          <c:showCatName val="0"/>
          <c:showSerName val="0"/>
          <c:showPercent val="0"/>
          <c:showBubbleSize val="0"/>
        </c:dLbls>
        <c:gapWidth val="180"/>
        <c:overlap val="-90"/>
        <c:axId val="349655648"/>
        <c:axId val="3496560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49655648"/>
        <c:axId val="349656040"/>
      </c:lineChart>
      <c:catAx>
        <c:axId val="349655648"/>
        <c:scaling>
          <c:orientation val="minMax"/>
        </c:scaling>
        <c:delete val="0"/>
        <c:axPos val="b"/>
        <c:numFmt formatCode="ge" sourceLinked="1"/>
        <c:majorTickMark val="none"/>
        <c:minorTickMark val="none"/>
        <c:tickLblPos val="none"/>
        <c:crossAx val="349656040"/>
        <c:crosses val="autoZero"/>
        <c:auto val="0"/>
        <c:lblAlgn val="ctr"/>
        <c:lblOffset val="100"/>
        <c:noMultiLvlLbl val="1"/>
      </c:catAx>
      <c:valAx>
        <c:axId val="34965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5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49656824"/>
        <c:axId val="3496572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49656824"/>
        <c:axId val="349657216"/>
      </c:lineChart>
      <c:catAx>
        <c:axId val="349656824"/>
        <c:scaling>
          <c:orientation val="minMax"/>
        </c:scaling>
        <c:delete val="0"/>
        <c:axPos val="b"/>
        <c:numFmt formatCode="ge" sourceLinked="1"/>
        <c:majorTickMark val="none"/>
        <c:minorTickMark val="none"/>
        <c:tickLblPos val="none"/>
        <c:crossAx val="349657216"/>
        <c:crosses val="autoZero"/>
        <c:auto val="0"/>
        <c:lblAlgn val="ctr"/>
        <c:lblOffset val="100"/>
        <c:noMultiLvlLbl val="1"/>
      </c:catAx>
      <c:valAx>
        <c:axId val="34965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56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5566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5566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5566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5566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5566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43395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34959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45474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56335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65465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70958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34959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45474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56335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65465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70958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34959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45474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56335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65465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70958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34959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45474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56335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65465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70958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34959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45474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56335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65465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70958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56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57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57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57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57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57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57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57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57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57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57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58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58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58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58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58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58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58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58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58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58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59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59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59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59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59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59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59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59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59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59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60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60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60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60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604"/>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605"/>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606"/>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607"/>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608"/>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徳島県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90.2</v>
      </c>
      <c r="K3" s="124"/>
      <c r="L3" s="124"/>
      <c r="M3" s="124"/>
      <c r="N3" s="125">
        <f>データ!L6</f>
        <v>4</v>
      </c>
      <c r="O3" s="125"/>
      <c r="P3" s="125"/>
      <c r="Q3" s="126"/>
      <c r="R3" s="1"/>
      <c r="S3" s="127" t="s">
        <v>8</v>
      </c>
      <c r="T3" s="128"/>
      <c r="U3" s="128"/>
      <c r="V3" s="128"/>
      <c r="W3" s="128"/>
      <c r="X3" s="128"/>
      <c r="Y3" s="128"/>
      <c r="Z3" s="128"/>
      <c r="AA3" s="128"/>
      <c r="AB3" s="128"/>
      <c r="AC3" s="128"/>
      <c r="AD3" s="128"/>
      <c r="AE3" s="128"/>
      <c r="AF3" s="128"/>
      <c r="AG3" s="128"/>
      <c r="AH3" s="129"/>
      <c r="AI3" s="1"/>
      <c r="AJ3" s="1"/>
      <c r="AK3" s="113" t="s">
        <v>174</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f>データ!O6</f>
        <v>2</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45" customHeight="1">
      <c r="A7" s="1"/>
      <c r="B7" s="142" t="s">
        <v>124</v>
      </c>
      <c r="C7" s="143"/>
      <c r="D7" s="143"/>
      <c r="E7" s="143"/>
      <c r="F7" s="144" t="s">
        <v>125</v>
      </c>
      <c r="G7" s="144"/>
      <c r="H7" s="144"/>
      <c r="I7" s="144"/>
      <c r="J7" s="145" t="str">
        <f>データ!S6</f>
        <v>無</v>
      </c>
      <c r="K7" s="145"/>
      <c r="L7" s="145"/>
      <c r="M7" s="145"/>
      <c r="N7" s="144" t="s">
        <v>127</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17</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2"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9">
        <f>データ!V6</f>
        <v>349870</v>
      </c>
      <c r="G12" s="160"/>
      <c r="H12" s="159">
        <f>データ!W6</f>
        <v>371696</v>
      </c>
      <c r="I12" s="160"/>
      <c r="J12" s="159">
        <f>データ!X6</f>
        <v>300745</v>
      </c>
      <c r="K12" s="160"/>
      <c r="L12" s="159">
        <f>データ!Y6</f>
        <v>336146</v>
      </c>
      <c r="M12" s="160"/>
      <c r="N12" s="138">
        <f>データ!Z6</f>
        <v>377409</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22</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23</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24</v>
      </c>
      <c r="C15" s="164"/>
      <c r="D15" s="164"/>
      <c r="E15" s="165"/>
      <c r="F15" s="166" t="str">
        <f>データ!AK6</f>
        <v>-</v>
      </c>
      <c r="G15" s="166"/>
      <c r="H15" s="166" t="str">
        <f>データ!AL6</f>
        <v>-</v>
      </c>
      <c r="I15" s="166"/>
      <c r="J15" s="166">
        <f>データ!AM6</f>
        <v>3716</v>
      </c>
      <c r="K15" s="166"/>
      <c r="L15" s="166">
        <f>データ!AN6</f>
        <v>5706</v>
      </c>
      <c r="M15" s="166"/>
      <c r="N15" s="167">
        <f>データ!AO6</f>
        <v>5563</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25</v>
      </c>
      <c r="C16" s="170"/>
      <c r="D16" s="170"/>
      <c r="E16" s="171"/>
      <c r="F16" s="172">
        <f>データ!AP6</f>
        <v>349870</v>
      </c>
      <c r="G16" s="172"/>
      <c r="H16" s="172">
        <f>データ!AQ6</f>
        <v>371696</v>
      </c>
      <c r="I16" s="172"/>
      <c r="J16" s="172">
        <f>データ!AR6</f>
        <v>304461</v>
      </c>
      <c r="K16" s="172"/>
      <c r="L16" s="172">
        <f>データ!AS6</f>
        <v>341852</v>
      </c>
      <c r="M16" s="172"/>
      <c r="N16" s="161">
        <f>データ!AT6</f>
        <v>382972</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28</v>
      </c>
      <c r="C19" s="170"/>
      <c r="D19" s="170"/>
      <c r="E19" s="171"/>
      <c r="F19" s="175">
        <f>データ!AU6</f>
        <v>2659797</v>
      </c>
      <c r="G19" s="175"/>
      <c r="H19" s="175"/>
      <c r="I19" s="175">
        <f>データ!AV6</f>
        <v>222497</v>
      </c>
      <c r="J19" s="175"/>
      <c r="K19" s="175"/>
      <c r="L19" s="175">
        <f>データ!AW6</f>
        <v>2882294</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32</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173</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0"/>
      <c r="C42" s="181"/>
      <c r="D42" s="18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34</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2"/>
      <c r="AL98" s="183"/>
      <c r="AM98" s="183"/>
      <c r="AN98" s="183"/>
      <c r="AO98" s="183"/>
      <c r="AP98" s="183"/>
      <c r="AQ98" s="184"/>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5" t="s">
        <v>175</v>
      </c>
      <c r="AL99" s="186"/>
      <c r="AM99" s="186"/>
      <c r="AN99" s="186"/>
      <c r="AO99" s="186"/>
      <c r="AP99" s="186"/>
      <c r="AQ99" s="187"/>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5"/>
      <c r="AL100" s="186"/>
      <c r="AM100" s="186"/>
      <c r="AN100" s="186"/>
      <c r="AO100" s="186"/>
      <c r="AP100" s="186"/>
      <c r="AQ100" s="187"/>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5"/>
      <c r="AL101" s="186"/>
      <c r="AM101" s="186"/>
      <c r="AN101" s="186"/>
      <c r="AO101" s="186"/>
      <c r="AP101" s="186"/>
      <c r="AQ101" s="187"/>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5"/>
      <c r="AL102" s="186"/>
      <c r="AM102" s="186"/>
      <c r="AN102" s="186"/>
      <c r="AO102" s="186"/>
      <c r="AP102" s="186"/>
      <c r="AQ102" s="187"/>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5"/>
      <c r="AL103" s="186"/>
      <c r="AM103" s="186"/>
      <c r="AN103" s="186"/>
      <c r="AO103" s="186"/>
      <c r="AP103" s="186"/>
      <c r="AQ103" s="187"/>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5"/>
      <c r="AL104" s="186"/>
      <c r="AM104" s="186"/>
      <c r="AN104" s="186"/>
      <c r="AO104" s="186"/>
      <c r="AP104" s="186"/>
      <c r="AQ104" s="187"/>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5"/>
      <c r="AL105" s="186"/>
      <c r="AM105" s="186"/>
      <c r="AN105" s="186"/>
      <c r="AO105" s="186"/>
      <c r="AP105" s="186"/>
      <c r="AQ105" s="187"/>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5"/>
      <c r="AL106" s="186"/>
      <c r="AM106" s="186"/>
      <c r="AN106" s="186"/>
      <c r="AO106" s="186"/>
      <c r="AP106" s="186"/>
      <c r="AQ106" s="187"/>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5"/>
      <c r="AL107" s="186"/>
      <c r="AM107" s="186"/>
      <c r="AN107" s="186"/>
      <c r="AO107" s="186"/>
      <c r="AP107" s="186"/>
      <c r="AQ107" s="187"/>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5"/>
      <c r="AL108" s="186"/>
      <c r="AM108" s="186"/>
      <c r="AN108" s="186"/>
      <c r="AO108" s="186"/>
      <c r="AP108" s="186"/>
      <c r="AQ108" s="187"/>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5"/>
      <c r="AL109" s="186"/>
      <c r="AM109" s="186"/>
      <c r="AN109" s="186"/>
      <c r="AO109" s="186"/>
      <c r="AP109" s="186"/>
      <c r="AQ109" s="187"/>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5"/>
      <c r="AL110" s="186"/>
      <c r="AM110" s="186"/>
      <c r="AN110" s="186"/>
      <c r="AO110" s="186"/>
      <c r="AP110" s="186"/>
      <c r="AQ110" s="187"/>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5"/>
      <c r="AL111" s="186"/>
      <c r="AM111" s="186"/>
      <c r="AN111" s="186"/>
      <c r="AO111" s="186"/>
      <c r="AP111" s="186"/>
      <c r="AQ111" s="187"/>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5"/>
      <c r="AL112" s="186"/>
      <c r="AM112" s="186"/>
      <c r="AN112" s="186"/>
      <c r="AO112" s="186"/>
      <c r="AP112" s="186"/>
      <c r="AQ112" s="187"/>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5"/>
      <c r="AL113" s="186"/>
      <c r="AM113" s="186"/>
      <c r="AN113" s="186"/>
      <c r="AO113" s="186"/>
      <c r="AP113" s="186"/>
      <c r="AQ113" s="187"/>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5"/>
      <c r="AL114" s="186"/>
      <c r="AM114" s="186"/>
      <c r="AN114" s="186"/>
      <c r="AO114" s="186"/>
      <c r="AP114" s="186"/>
      <c r="AQ114" s="187"/>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5"/>
      <c r="AL115" s="186"/>
      <c r="AM115" s="186"/>
      <c r="AN115" s="186"/>
      <c r="AO115" s="186"/>
      <c r="AP115" s="186"/>
      <c r="AQ115" s="187"/>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5"/>
      <c r="AL116" s="186"/>
      <c r="AM116" s="186"/>
      <c r="AN116" s="186"/>
      <c r="AO116" s="186"/>
      <c r="AP116" s="186"/>
      <c r="AQ116" s="187"/>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8"/>
      <c r="AL117" s="189"/>
      <c r="AM117" s="189"/>
      <c r="AN117" s="189"/>
      <c r="AO117" s="189"/>
      <c r="AP117" s="189"/>
      <c r="AQ117" s="190"/>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66">
      <c r="A6" s="45" t="s">
        <v>113</v>
      </c>
      <c r="B6" s="63" t="str">
        <f>B7</f>
        <v>2015</v>
      </c>
      <c r="C6" s="63" t="str">
        <f t="shared" ref="C6:AW6" si="6">C7</f>
        <v>360007</v>
      </c>
      <c r="D6" s="63" t="str">
        <f t="shared" si="6"/>
        <v>46</v>
      </c>
      <c r="E6" s="63" t="str">
        <f t="shared" si="6"/>
        <v>04</v>
      </c>
      <c r="F6" s="63" t="str">
        <f t="shared" si="6"/>
        <v>0</v>
      </c>
      <c r="G6" s="63" t="str">
        <f t="shared" si="6"/>
        <v>000</v>
      </c>
      <c r="H6" s="63" t="str">
        <f t="shared" si="6"/>
        <v>徳島県</v>
      </c>
      <c r="I6" s="63" t="str">
        <f t="shared" si="6"/>
        <v>法適用</v>
      </c>
      <c r="J6" s="63" t="str">
        <f t="shared" si="6"/>
        <v>電気事業</v>
      </c>
      <c r="K6" s="64">
        <f t="shared" si="6"/>
        <v>90.2</v>
      </c>
      <c r="L6" s="65">
        <f t="shared" si="6"/>
        <v>4</v>
      </c>
      <c r="M6" s="65" t="str">
        <f t="shared" si="6"/>
        <v>-</v>
      </c>
      <c r="N6" s="65" t="str">
        <f t="shared" si="6"/>
        <v>-</v>
      </c>
      <c r="O6" s="65">
        <f t="shared" si="6"/>
        <v>2</v>
      </c>
      <c r="P6" s="65" t="str">
        <f t="shared" si="6"/>
        <v>-</v>
      </c>
      <c r="Q6" s="66" t="str">
        <f>Q7</f>
        <v>平成37年3月31日　日野谷発電所ほか</v>
      </c>
      <c r="R6" s="67" t="str">
        <f t="shared" si="6"/>
        <v>平成45年3月31日　マリンピア沖洲太陽光発電所ほか</v>
      </c>
      <c r="S6" s="63" t="str">
        <f t="shared" si="6"/>
        <v>無</v>
      </c>
      <c r="T6" s="67" t="str">
        <f t="shared" si="6"/>
        <v>四国電力株式会社</v>
      </c>
      <c r="U6" s="64" t="str">
        <f t="shared" si="6"/>
        <v>-</v>
      </c>
      <c r="V6" s="65">
        <f>V7</f>
        <v>349870</v>
      </c>
      <c r="W6" s="65">
        <f t="shared" si="6"/>
        <v>371696</v>
      </c>
      <c r="X6" s="65">
        <f t="shared" si="6"/>
        <v>300745</v>
      </c>
      <c r="Y6" s="65">
        <f t="shared" si="6"/>
        <v>336146</v>
      </c>
      <c r="Z6" s="65">
        <f t="shared" si="6"/>
        <v>377409</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f t="shared" si="6"/>
        <v>3716</v>
      </c>
      <c r="AN6" s="65">
        <f t="shared" si="6"/>
        <v>5706</v>
      </c>
      <c r="AO6" s="65">
        <f t="shared" si="6"/>
        <v>5563</v>
      </c>
      <c r="AP6" s="65">
        <f t="shared" si="6"/>
        <v>349870</v>
      </c>
      <c r="AQ6" s="65">
        <f t="shared" si="6"/>
        <v>371696</v>
      </c>
      <c r="AR6" s="65">
        <f t="shared" si="6"/>
        <v>304461</v>
      </c>
      <c r="AS6" s="65">
        <f t="shared" si="6"/>
        <v>341852</v>
      </c>
      <c r="AT6" s="65">
        <f t="shared" si="6"/>
        <v>382972</v>
      </c>
      <c r="AU6" s="65">
        <f t="shared" si="6"/>
        <v>2659797</v>
      </c>
      <c r="AV6" s="65">
        <f t="shared" si="6"/>
        <v>222497</v>
      </c>
      <c r="AW6" s="65">
        <f t="shared" si="6"/>
        <v>2882294</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66">
      <c r="A7" s="45"/>
      <c r="B7" s="73" t="s">
        <v>114</v>
      </c>
      <c r="C7" s="73" t="s">
        <v>115</v>
      </c>
      <c r="D7" s="73" t="s">
        <v>116</v>
      </c>
      <c r="E7" s="73" t="s">
        <v>117</v>
      </c>
      <c r="F7" s="73" t="s">
        <v>118</v>
      </c>
      <c r="G7" s="73" t="s">
        <v>119</v>
      </c>
      <c r="H7" s="73" t="s">
        <v>120</v>
      </c>
      <c r="I7" s="73" t="s">
        <v>121</v>
      </c>
      <c r="J7" s="73" t="s">
        <v>122</v>
      </c>
      <c r="K7" s="74">
        <v>90.2</v>
      </c>
      <c r="L7" s="75">
        <v>4</v>
      </c>
      <c r="M7" s="75" t="s">
        <v>123</v>
      </c>
      <c r="N7" s="76" t="s">
        <v>123</v>
      </c>
      <c r="O7" s="76">
        <v>2</v>
      </c>
      <c r="P7" s="76" t="s">
        <v>123</v>
      </c>
      <c r="Q7" s="77" t="s">
        <v>124</v>
      </c>
      <c r="R7" s="77" t="s">
        <v>125</v>
      </c>
      <c r="S7" s="78" t="s">
        <v>126</v>
      </c>
      <c r="T7" s="77" t="s">
        <v>127</v>
      </c>
      <c r="U7" s="74" t="s">
        <v>123</v>
      </c>
      <c r="V7" s="76">
        <v>349870</v>
      </c>
      <c r="W7" s="76">
        <v>371696</v>
      </c>
      <c r="X7" s="76">
        <v>300745</v>
      </c>
      <c r="Y7" s="76">
        <v>336146</v>
      </c>
      <c r="Z7" s="76">
        <v>377409</v>
      </c>
      <c r="AA7" s="76" t="s">
        <v>123</v>
      </c>
      <c r="AB7" s="76" t="s">
        <v>123</v>
      </c>
      <c r="AC7" s="76" t="s">
        <v>123</v>
      </c>
      <c r="AD7" s="76" t="s">
        <v>123</v>
      </c>
      <c r="AE7" s="76" t="s">
        <v>123</v>
      </c>
      <c r="AF7" s="76" t="s">
        <v>123</v>
      </c>
      <c r="AG7" s="76" t="s">
        <v>123</v>
      </c>
      <c r="AH7" s="76" t="s">
        <v>123</v>
      </c>
      <c r="AI7" s="76" t="s">
        <v>123</v>
      </c>
      <c r="AJ7" s="76" t="s">
        <v>123</v>
      </c>
      <c r="AK7" s="76" t="s">
        <v>123</v>
      </c>
      <c r="AL7" s="76" t="s">
        <v>123</v>
      </c>
      <c r="AM7" s="76">
        <v>3716</v>
      </c>
      <c r="AN7" s="76">
        <v>5706</v>
      </c>
      <c r="AO7" s="76">
        <v>5563</v>
      </c>
      <c r="AP7" s="76">
        <v>349870</v>
      </c>
      <c r="AQ7" s="76">
        <v>371696</v>
      </c>
      <c r="AR7" s="76">
        <v>304461</v>
      </c>
      <c r="AS7" s="76">
        <v>341852</v>
      </c>
      <c r="AT7" s="76">
        <v>382972</v>
      </c>
      <c r="AU7" s="76">
        <v>2659797</v>
      </c>
      <c r="AV7" s="76">
        <v>222497</v>
      </c>
      <c r="AW7" s="76">
        <v>2882294</v>
      </c>
      <c r="AX7" s="79">
        <v>110.9</v>
      </c>
      <c r="AY7" s="79">
        <v>121.5</v>
      </c>
      <c r="AZ7" s="79">
        <v>120.4</v>
      </c>
      <c r="BA7" s="79">
        <v>112</v>
      </c>
      <c r="BB7" s="79">
        <v>120</v>
      </c>
      <c r="BC7" s="79">
        <v>108.4</v>
      </c>
      <c r="BD7" s="79">
        <v>110.1</v>
      </c>
      <c r="BE7" s="79">
        <v>119.7</v>
      </c>
      <c r="BF7" s="79">
        <v>125.7</v>
      </c>
      <c r="BG7" s="79">
        <v>129.69999999999999</v>
      </c>
      <c r="BH7" s="79">
        <v>100</v>
      </c>
      <c r="BI7" s="79">
        <v>108.6</v>
      </c>
      <c r="BJ7" s="79">
        <v>119.5</v>
      </c>
      <c r="BK7" s="79">
        <v>117.9</v>
      </c>
      <c r="BL7" s="79">
        <v>110.8</v>
      </c>
      <c r="BM7" s="79">
        <v>118.3</v>
      </c>
      <c r="BN7" s="79">
        <v>112.4</v>
      </c>
      <c r="BO7" s="79">
        <v>112.7</v>
      </c>
      <c r="BP7" s="79">
        <v>121.8</v>
      </c>
      <c r="BQ7" s="79">
        <v>124.8</v>
      </c>
      <c r="BR7" s="79">
        <v>130.4</v>
      </c>
      <c r="BS7" s="79">
        <v>100</v>
      </c>
      <c r="BT7" s="79">
        <v>1896.4</v>
      </c>
      <c r="BU7" s="79">
        <v>857.4</v>
      </c>
      <c r="BV7" s="79">
        <v>2099.9</v>
      </c>
      <c r="BW7" s="79">
        <v>494.4</v>
      </c>
      <c r="BX7" s="79">
        <v>1159.2</v>
      </c>
      <c r="BY7" s="79">
        <v>1465.9</v>
      </c>
      <c r="BZ7" s="79">
        <v>1317.9</v>
      </c>
      <c r="CA7" s="79">
        <v>992.4</v>
      </c>
      <c r="CB7" s="79">
        <v>632.6</v>
      </c>
      <c r="CC7" s="79">
        <v>712.7</v>
      </c>
      <c r="CD7" s="79">
        <v>100</v>
      </c>
      <c r="CE7" s="79">
        <v>6508.9</v>
      </c>
      <c r="CF7" s="79">
        <v>5651.3</v>
      </c>
      <c r="CG7" s="79">
        <v>7140.3</v>
      </c>
      <c r="CH7" s="79">
        <v>8647.2000000000007</v>
      </c>
      <c r="CI7" s="79">
        <v>6589.1</v>
      </c>
      <c r="CJ7" s="79">
        <v>7540.4</v>
      </c>
      <c r="CK7" s="79">
        <v>7970</v>
      </c>
      <c r="CL7" s="79">
        <v>7914.4</v>
      </c>
      <c r="CM7" s="79">
        <v>7493.6</v>
      </c>
      <c r="CN7" s="79">
        <v>8013.5</v>
      </c>
      <c r="CO7" s="76">
        <v>763412</v>
      </c>
      <c r="CP7" s="76">
        <v>955278</v>
      </c>
      <c r="CQ7" s="76">
        <v>1037140</v>
      </c>
      <c r="CR7" s="76">
        <v>913607</v>
      </c>
      <c r="CS7" s="76">
        <v>1088522</v>
      </c>
      <c r="CT7" s="76">
        <v>1059040</v>
      </c>
      <c r="CU7" s="76">
        <v>1043769</v>
      </c>
      <c r="CV7" s="76">
        <v>1160012</v>
      </c>
      <c r="CW7" s="76">
        <v>1146099</v>
      </c>
      <c r="CX7" s="76">
        <v>1494682</v>
      </c>
      <c r="CY7" s="76">
        <v>91400</v>
      </c>
      <c r="CZ7" s="79">
        <v>45.6</v>
      </c>
      <c r="DA7" s="79">
        <v>48.5</v>
      </c>
      <c r="DB7" s="79">
        <v>38</v>
      </c>
      <c r="DC7" s="79">
        <v>42.7</v>
      </c>
      <c r="DD7" s="79">
        <v>47.7</v>
      </c>
      <c r="DE7" s="79">
        <v>40.200000000000003</v>
      </c>
      <c r="DF7" s="79">
        <v>37.299999999999997</v>
      </c>
      <c r="DG7" s="79">
        <v>36.299999999999997</v>
      </c>
      <c r="DH7" s="79">
        <v>38.4</v>
      </c>
      <c r="DI7" s="79">
        <v>37.700000000000003</v>
      </c>
      <c r="DJ7" s="79">
        <v>24</v>
      </c>
      <c r="DK7" s="79">
        <v>16.100000000000001</v>
      </c>
      <c r="DL7" s="79">
        <v>8.5</v>
      </c>
      <c r="DM7" s="79">
        <v>37.700000000000003</v>
      </c>
      <c r="DN7" s="79">
        <v>16.3</v>
      </c>
      <c r="DO7" s="79">
        <v>22.5</v>
      </c>
      <c r="DP7" s="79">
        <v>22.3</v>
      </c>
      <c r="DQ7" s="79">
        <v>22.1</v>
      </c>
      <c r="DR7" s="79">
        <v>21.1</v>
      </c>
      <c r="DS7" s="79">
        <v>20</v>
      </c>
      <c r="DT7" s="79">
        <v>0</v>
      </c>
      <c r="DU7" s="79">
        <v>0</v>
      </c>
      <c r="DV7" s="79">
        <v>0</v>
      </c>
      <c r="DW7" s="79">
        <v>0</v>
      </c>
      <c r="DX7" s="79">
        <v>0</v>
      </c>
      <c r="DY7" s="79">
        <v>160.30000000000001</v>
      </c>
      <c r="DZ7" s="79">
        <v>146.19999999999999</v>
      </c>
      <c r="EA7" s="79">
        <v>130.5</v>
      </c>
      <c r="EB7" s="79">
        <v>129.19999999999999</v>
      </c>
      <c r="EC7" s="79">
        <v>110.2</v>
      </c>
      <c r="ED7" s="79">
        <v>66.400000000000006</v>
      </c>
      <c r="EE7" s="79">
        <v>64.7</v>
      </c>
      <c r="EF7" s="79">
        <v>61.8</v>
      </c>
      <c r="EG7" s="79">
        <v>62.5</v>
      </c>
      <c r="EH7" s="79">
        <v>61.1</v>
      </c>
      <c r="EI7" s="79">
        <v>56.2</v>
      </c>
      <c r="EJ7" s="79">
        <v>57</v>
      </c>
      <c r="EK7" s="79">
        <v>57.7</v>
      </c>
      <c r="EL7" s="79">
        <v>59.8</v>
      </c>
      <c r="EM7" s="79">
        <v>59.6</v>
      </c>
      <c r="EN7" s="79" t="s">
        <v>123</v>
      </c>
      <c r="EO7" s="79">
        <v>0</v>
      </c>
      <c r="EP7" s="79">
        <v>5.9</v>
      </c>
      <c r="EQ7" s="79">
        <v>8.1</v>
      </c>
      <c r="ER7" s="79">
        <v>7.7</v>
      </c>
      <c r="ES7" s="79" t="s">
        <v>123</v>
      </c>
      <c r="ET7" s="79">
        <v>2.8</v>
      </c>
      <c r="EU7" s="79">
        <v>15.4</v>
      </c>
      <c r="EV7" s="79">
        <v>16.2</v>
      </c>
      <c r="EW7" s="79">
        <v>17.8</v>
      </c>
      <c r="EX7" s="76">
        <v>87400</v>
      </c>
      <c r="EY7" s="79">
        <v>45.6</v>
      </c>
      <c r="EZ7" s="79">
        <v>48.5</v>
      </c>
      <c r="FA7" s="79">
        <v>39.299999999999997</v>
      </c>
      <c r="FB7" s="79">
        <v>43.9</v>
      </c>
      <c r="FC7" s="79">
        <v>49.2</v>
      </c>
      <c r="FD7" s="79">
        <v>40.4</v>
      </c>
      <c r="FE7" s="79">
        <v>37.5</v>
      </c>
      <c r="FF7" s="79">
        <v>37</v>
      </c>
      <c r="FG7" s="79">
        <v>39.5</v>
      </c>
      <c r="FH7" s="79">
        <v>39.1</v>
      </c>
      <c r="FI7" s="79">
        <v>24</v>
      </c>
      <c r="FJ7" s="79">
        <v>16.100000000000001</v>
      </c>
      <c r="FK7" s="79">
        <v>7.9</v>
      </c>
      <c r="FL7" s="79">
        <v>39.1</v>
      </c>
      <c r="FM7" s="79">
        <v>16.8</v>
      </c>
      <c r="FN7" s="79">
        <v>23.5</v>
      </c>
      <c r="FO7" s="79">
        <v>23.1</v>
      </c>
      <c r="FP7" s="79">
        <v>22.6</v>
      </c>
      <c r="FQ7" s="79">
        <v>22</v>
      </c>
      <c r="FR7" s="79">
        <v>21.4</v>
      </c>
      <c r="FS7" s="79">
        <v>0</v>
      </c>
      <c r="FT7" s="79">
        <v>0</v>
      </c>
      <c r="FU7" s="79">
        <v>0</v>
      </c>
      <c r="FV7" s="79">
        <v>0</v>
      </c>
      <c r="FW7" s="79">
        <v>0</v>
      </c>
      <c r="FX7" s="79">
        <v>160.4</v>
      </c>
      <c r="FY7" s="79">
        <v>146</v>
      </c>
      <c r="FZ7" s="79">
        <v>121.2</v>
      </c>
      <c r="GA7" s="79">
        <v>106.1</v>
      </c>
      <c r="GB7" s="79">
        <v>89.6</v>
      </c>
      <c r="GC7" s="79">
        <v>66.400000000000006</v>
      </c>
      <c r="GD7" s="79">
        <v>64.7</v>
      </c>
      <c r="GE7" s="79">
        <v>64.7</v>
      </c>
      <c r="GF7" s="79">
        <v>64.900000000000006</v>
      </c>
      <c r="GG7" s="79">
        <v>63</v>
      </c>
      <c r="GH7" s="79">
        <v>56.7</v>
      </c>
      <c r="GI7" s="79">
        <v>57.6</v>
      </c>
      <c r="GJ7" s="79">
        <v>58.6</v>
      </c>
      <c r="GK7" s="79">
        <v>61.3</v>
      </c>
      <c r="GL7" s="79">
        <v>61.7</v>
      </c>
      <c r="GM7" s="79" t="s">
        <v>123</v>
      </c>
      <c r="GN7" s="79">
        <v>0</v>
      </c>
      <c r="GO7" s="79">
        <v>0</v>
      </c>
      <c r="GP7" s="79">
        <v>0</v>
      </c>
      <c r="GQ7" s="79">
        <v>0</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v>4000</v>
      </c>
      <c r="KV7" s="79" t="s">
        <v>123</v>
      </c>
      <c r="KW7" s="79" t="s">
        <v>123</v>
      </c>
      <c r="KX7" s="79">
        <v>10.6</v>
      </c>
      <c r="KY7" s="79">
        <v>16.3</v>
      </c>
      <c r="KZ7" s="79">
        <v>15.8</v>
      </c>
      <c r="LA7" s="79">
        <v>3.4</v>
      </c>
      <c r="LB7" s="79">
        <v>12.1</v>
      </c>
      <c r="LC7" s="79">
        <v>7.1</v>
      </c>
      <c r="LD7" s="79">
        <v>8.9</v>
      </c>
      <c r="LE7" s="79">
        <v>11.8</v>
      </c>
      <c r="LF7" s="79" t="s">
        <v>123</v>
      </c>
      <c r="LG7" s="79" t="s">
        <v>123</v>
      </c>
      <c r="LH7" s="79">
        <v>16.100000000000001</v>
      </c>
      <c r="LI7" s="79">
        <v>13</v>
      </c>
      <c r="LJ7" s="79">
        <v>11.5</v>
      </c>
      <c r="LK7" s="79">
        <v>0</v>
      </c>
      <c r="LL7" s="79">
        <v>1.4</v>
      </c>
      <c r="LM7" s="79">
        <v>8.6</v>
      </c>
      <c r="LN7" s="79">
        <v>2</v>
      </c>
      <c r="LO7" s="79">
        <v>1.4</v>
      </c>
      <c r="LP7" s="79" t="s">
        <v>123</v>
      </c>
      <c r="LQ7" s="79" t="s">
        <v>123</v>
      </c>
      <c r="LR7" s="79">
        <v>0</v>
      </c>
      <c r="LS7" s="79">
        <v>0</v>
      </c>
      <c r="LT7" s="79">
        <v>0</v>
      </c>
      <c r="LU7" s="79">
        <v>0</v>
      </c>
      <c r="LV7" s="79">
        <v>298.60000000000002</v>
      </c>
      <c r="LW7" s="79">
        <v>1092.0999999999999</v>
      </c>
      <c r="LX7" s="79">
        <v>1128.5999999999999</v>
      </c>
      <c r="LY7" s="79">
        <v>596.79999999999995</v>
      </c>
      <c r="LZ7" s="79" t="s">
        <v>123</v>
      </c>
      <c r="MA7" s="79" t="s">
        <v>123</v>
      </c>
      <c r="MB7" s="79">
        <v>4</v>
      </c>
      <c r="MC7" s="79">
        <v>10</v>
      </c>
      <c r="MD7" s="79">
        <v>16.7</v>
      </c>
      <c r="ME7" s="79">
        <v>0</v>
      </c>
      <c r="MF7" s="79">
        <v>1.7</v>
      </c>
      <c r="MG7" s="79">
        <v>2.9</v>
      </c>
      <c r="MH7" s="79">
        <v>3.4</v>
      </c>
      <c r="MI7" s="79">
        <v>5.6</v>
      </c>
      <c r="MJ7" s="79" t="s">
        <v>123</v>
      </c>
      <c r="MK7" s="79" t="s">
        <v>123</v>
      </c>
      <c r="ML7" s="79">
        <v>100</v>
      </c>
      <c r="MM7" s="79">
        <v>100</v>
      </c>
      <c r="MN7" s="79">
        <v>100</v>
      </c>
      <c r="MO7" s="79" t="s">
        <v>123</v>
      </c>
      <c r="MP7" s="79">
        <v>77.7</v>
      </c>
      <c r="MQ7" s="79">
        <v>100</v>
      </c>
      <c r="MR7" s="79">
        <v>100</v>
      </c>
      <c r="MS7" s="79">
        <v>100</v>
      </c>
      <c r="MT7" s="79">
        <v>4</v>
      </c>
      <c r="MU7" s="79">
        <v>4</v>
      </c>
      <c r="MV7" s="79">
        <v>4</v>
      </c>
      <c r="MW7" s="79">
        <v>4</v>
      </c>
      <c r="MX7" s="79" t="s">
        <v>123</v>
      </c>
      <c r="MY7" s="79" t="s">
        <v>123</v>
      </c>
      <c r="MZ7" s="79" t="s">
        <v>123</v>
      </c>
      <c r="NA7" s="79" t="s">
        <v>123</v>
      </c>
      <c r="NB7" s="79" t="s">
        <v>123</v>
      </c>
      <c r="NC7" s="79" t="s">
        <v>123</v>
      </c>
      <c r="ND7" s="79" t="s">
        <v>123</v>
      </c>
      <c r="NE7" s="79" t="s">
        <v>123</v>
      </c>
      <c r="NF7" s="79" t="s">
        <v>123</v>
      </c>
      <c r="NG7" s="79" t="s">
        <v>123</v>
      </c>
      <c r="NH7" s="79">
        <v>2</v>
      </c>
      <c r="NI7" s="79">
        <v>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1</v>
      </c>
      <c r="KW8" s="83" t="s">
        <v>128</v>
      </c>
      <c r="KX8" s="81"/>
      <c r="KY8" s="81"/>
      <c r="KZ8" s="81"/>
      <c r="LA8" s="81"/>
      <c r="LB8" s="82"/>
      <c r="LC8" s="81"/>
      <c r="LD8" s="81"/>
      <c r="LE8" s="81" t="str">
        <f>LF4</f>
        <v>修繕費比率（％）</v>
      </c>
      <c r="LF8" s="81" t="b">
        <f>IF(SUM($O$7,$NF$7:$NI$7)=0,FALSE,TRUE)</f>
        <v>1</v>
      </c>
      <c r="LG8" s="83" t="s">
        <v>128</v>
      </c>
      <c r="LH8" s="81"/>
      <c r="LI8" s="81"/>
      <c r="LJ8" s="81"/>
      <c r="LK8" s="81"/>
      <c r="LL8" s="81"/>
      <c r="LM8" s="82"/>
      <c r="LN8" s="81"/>
      <c r="LO8" s="81" t="str">
        <f>LP4</f>
        <v>企業債残高対料金収入比率（％）</v>
      </c>
      <c r="LP8" s="81" t="b">
        <f>IF(SUM($O$7,$NF$7:$NI$7)=0,FALSE,TRUE)</f>
        <v>1</v>
      </c>
      <c r="LQ8" s="83" t="s">
        <v>128</v>
      </c>
      <c r="LR8" s="81"/>
      <c r="LS8" s="81"/>
      <c r="LT8" s="81"/>
      <c r="LU8" s="81"/>
      <c r="LV8" s="81"/>
      <c r="LW8" s="81"/>
      <c r="LX8" s="82"/>
      <c r="LY8" s="81" t="str">
        <f>LZ4</f>
        <v>有形固定資産減価償却率（％）</v>
      </c>
      <c r="LZ8" s="81" t="b">
        <f>IF(SUM($O$7,$NF$7:$NI$7)=0,FALSE,TRUE)</f>
        <v>1</v>
      </c>
      <c r="MA8" s="83" t="s">
        <v>128</v>
      </c>
      <c r="MB8" s="81"/>
      <c r="MC8" s="81"/>
      <c r="MD8" s="81"/>
      <c r="ME8" s="81"/>
      <c r="MF8" s="81"/>
      <c r="MG8" s="81"/>
      <c r="MH8" s="81"/>
      <c r="MI8" s="81" t="str">
        <f>MJ4</f>
        <v>FIT収入割合（％）</v>
      </c>
      <c r="MJ8" s="81" t="b">
        <f>IF(SUM($O$7,$NF$7:$NI$7)=0,FALSE,TRUE)</f>
        <v>1</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（最大出力合計91,400kW）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（最大出力合計87,400kW）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（最大出力合計4,000kW）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110.9</v>
      </c>
      <c r="AY11" s="91">
        <f>AY7</f>
        <v>121.5</v>
      </c>
      <c r="AZ11" s="91">
        <f>AZ7</f>
        <v>120.4</v>
      </c>
      <c r="BA11" s="91">
        <f>BA7</f>
        <v>112</v>
      </c>
      <c r="BB11" s="91">
        <f>BB7</f>
        <v>120</v>
      </c>
      <c r="BC11" s="80"/>
      <c r="BD11" s="80"/>
      <c r="BE11" s="80"/>
      <c r="BF11" s="80"/>
      <c r="BG11" s="80"/>
      <c r="BH11" s="90" t="s">
        <v>136</v>
      </c>
      <c r="BI11" s="91">
        <f>BI7</f>
        <v>108.6</v>
      </c>
      <c r="BJ11" s="91">
        <f>BJ7</f>
        <v>119.5</v>
      </c>
      <c r="BK11" s="91">
        <f>BK7</f>
        <v>117.9</v>
      </c>
      <c r="BL11" s="91">
        <f>BL7</f>
        <v>110.8</v>
      </c>
      <c r="BM11" s="91">
        <f>BM7</f>
        <v>118.3</v>
      </c>
      <c r="BN11" s="80"/>
      <c r="BO11" s="80"/>
      <c r="BP11" s="80"/>
      <c r="BQ11" s="80"/>
      <c r="BR11" s="80"/>
      <c r="BS11" s="90" t="s">
        <v>136</v>
      </c>
      <c r="BT11" s="91">
        <f>BT7</f>
        <v>1896.4</v>
      </c>
      <c r="BU11" s="91">
        <f>BU7</f>
        <v>857.4</v>
      </c>
      <c r="BV11" s="91">
        <f>BV7</f>
        <v>2099.9</v>
      </c>
      <c r="BW11" s="91">
        <f>BW7</f>
        <v>494.4</v>
      </c>
      <c r="BX11" s="91">
        <f>BX7</f>
        <v>1159.2</v>
      </c>
      <c r="BY11" s="80"/>
      <c r="BZ11" s="80"/>
      <c r="CA11" s="80"/>
      <c r="CB11" s="80"/>
      <c r="CC11" s="80"/>
      <c r="CD11" s="90" t="s">
        <v>137</v>
      </c>
      <c r="CE11" s="91">
        <f>CE7</f>
        <v>6508.9</v>
      </c>
      <c r="CF11" s="91">
        <f>CF7</f>
        <v>5651.3</v>
      </c>
      <c r="CG11" s="91">
        <f>CG7</f>
        <v>7140.3</v>
      </c>
      <c r="CH11" s="91">
        <f>CH7</f>
        <v>8647.2000000000007</v>
      </c>
      <c r="CI11" s="91">
        <f>CI7</f>
        <v>6589.1</v>
      </c>
      <c r="CJ11" s="80"/>
      <c r="CK11" s="80"/>
      <c r="CL11" s="80"/>
      <c r="CM11" s="80"/>
      <c r="CN11" s="90" t="s">
        <v>136</v>
      </c>
      <c r="CO11" s="92">
        <f>CO7</f>
        <v>763412</v>
      </c>
      <c r="CP11" s="92">
        <f>CP7</f>
        <v>955278</v>
      </c>
      <c r="CQ11" s="92">
        <f>CQ7</f>
        <v>1037140</v>
      </c>
      <c r="CR11" s="92">
        <f>CR7</f>
        <v>913607</v>
      </c>
      <c r="CS11" s="92">
        <f>CS7</f>
        <v>1088522</v>
      </c>
      <c r="CT11" s="80"/>
      <c r="CU11" s="80"/>
      <c r="CV11" s="80"/>
      <c r="CW11" s="80"/>
      <c r="CX11" s="80"/>
      <c r="CY11" s="90" t="s">
        <v>136</v>
      </c>
      <c r="CZ11" s="91">
        <f>CZ7</f>
        <v>45.6</v>
      </c>
      <c r="DA11" s="91">
        <f>DA7</f>
        <v>48.5</v>
      </c>
      <c r="DB11" s="91">
        <f>DB7</f>
        <v>38</v>
      </c>
      <c r="DC11" s="91">
        <f>DC7</f>
        <v>42.7</v>
      </c>
      <c r="DD11" s="91">
        <f>DD7</f>
        <v>47.7</v>
      </c>
      <c r="DE11" s="80"/>
      <c r="DF11" s="80"/>
      <c r="DG11" s="80"/>
      <c r="DH11" s="80"/>
      <c r="DI11" s="90" t="s">
        <v>138</v>
      </c>
      <c r="DJ11" s="91">
        <f>DJ7</f>
        <v>24</v>
      </c>
      <c r="DK11" s="91">
        <f>DK7</f>
        <v>16.100000000000001</v>
      </c>
      <c r="DL11" s="91">
        <f>DL7</f>
        <v>8.5</v>
      </c>
      <c r="DM11" s="91">
        <f>DM7</f>
        <v>37.700000000000003</v>
      </c>
      <c r="DN11" s="91">
        <f>DN7</f>
        <v>16.3</v>
      </c>
      <c r="DO11" s="80"/>
      <c r="DP11" s="80"/>
      <c r="DQ11" s="80"/>
      <c r="DR11" s="80"/>
      <c r="DS11" s="90" t="s">
        <v>136</v>
      </c>
      <c r="DT11" s="91">
        <f>DT7</f>
        <v>0</v>
      </c>
      <c r="DU11" s="91">
        <f>DU7</f>
        <v>0</v>
      </c>
      <c r="DV11" s="91">
        <f>DV7</f>
        <v>0</v>
      </c>
      <c r="DW11" s="91">
        <f>DW7</f>
        <v>0</v>
      </c>
      <c r="DX11" s="91">
        <f>DX7</f>
        <v>0</v>
      </c>
      <c r="DY11" s="80"/>
      <c r="DZ11" s="80"/>
      <c r="EA11" s="80"/>
      <c r="EB11" s="80"/>
      <c r="EC11" s="90" t="s">
        <v>136</v>
      </c>
      <c r="ED11" s="91">
        <f>ED7</f>
        <v>66.400000000000006</v>
      </c>
      <c r="EE11" s="91">
        <f>EE7</f>
        <v>64.7</v>
      </c>
      <c r="EF11" s="91">
        <f>EF7</f>
        <v>61.8</v>
      </c>
      <c r="EG11" s="91">
        <f>EG7</f>
        <v>62.5</v>
      </c>
      <c r="EH11" s="91">
        <f>EH7</f>
        <v>61.1</v>
      </c>
      <c r="EI11" s="80"/>
      <c r="EJ11" s="80"/>
      <c r="EK11" s="80"/>
      <c r="EL11" s="80"/>
      <c r="EM11" s="90" t="s">
        <v>139</v>
      </c>
      <c r="EN11" s="91" t="str">
        <f>EN7</f>
        <v>-</v>
      </c>
      <c r="EO11" s="91">
        <f>EO7</f>
        <v>0</v>
      </c>
      <c r="EP11" s="91">
        <f>EP7</f>
        <v>5.9</v>
      </c>
      <c r="EQ11" s="91">
        <f>EQ7</f>
        <v>8.1</v>
      </c>
      <c r="ER11" s="91">
        <f>ER7</f>
        <v>7.7</v>
      </c>
      <c r="ES11" s="80"/>
      <c r="ET11" s="80"/>
      <c r="EU11" s="80"/>
      <c r="EV11" s="80"/>
      <c r="EW11" s="80"/>
      <c r="EX11" s="90" t="s">
        <v>136</v>
      </c>
      <c r="EY11" s="91">
        <f>EY7</f>
        <v>45.6</v>
      </c>
      <c r="EZ11" s="91">
        <f>EZ7</f>
        <v>48.5</v>
      </c>
      <c r="FA11" s="91">
        <f>FA7</f>
        <v>39.299999999999997</v>
      </c>
      <c r="FB11" s="91">
        <f>FB7</f>
        <v>43.9</v>
      </c>
      <c r="FC11" s="91">
        <f>FC7</f>
        <v>49.2</v>
      </c>
      <c r="FD11" s="80"/>
      <c r="FE11" s="80"/>
      <c r="FF11" s="80"/>
      <c r="FG11" s="80"/>
      <c r="FH11" s="90" t="s">
        <v>138</v>
      </c>
      <c r="FI11" s="91">
        <f>FI7</f>
        <v>24</v>
      </c>
      <c r="FJ11" s="91">
        <f>FJ7</f>
        <v>16.100000000000001</v>
      </c>
      <c r="FK11" s="91">
        <f>FK7</f>
        <v>7.9</v>
      </c>
      <c r="FL11" s="91">
        <f>FL7</f>
        <v>39.1</v>
      </c>
      <c r="FM11" s="91">
        <f>FM7</f>
        <v>16.8</v>
      </c>
      <c r="FN11" s="80"/>
      <c r="FO11" s="80"/>
      <c r="FP11" s="80"/>
      <c r="FQ11" s="80"/>
      <c r="FR11" s="90" t="s">
        <v>136</v>
      </c>
      <c r="FS11" s="91">
        <f>FS7</f>
        <v>0</v>
      </c>
      <c r="FT11" s="91">
        <f>FT7</f>
        <v>0</v>
      </c>
      <c r="FU11" s="91">
        <f>FU7</f>
        <v>0</v>
      </c>
      <c r="FV11" s="91">
        <f>FV7</f>
        <v>0</v>
      </c>
      <c r="FW11" s="91">
        <f>FW7</f>
        <v>0</v>
      </c>
      <c r="FX11" s="80"/>
      <c r="FY11" s="80"/>
      <c r="FZ11" s="80"/>
      <c r="GA11" s="80"/>
      <c r="GB11" s="90" t="s">
        <v>136</v>
      </c>
      <c r="GC11" s="91">
        <f>GC7</f>
        <v>66.400000000000006</v>
      </c>
      <c r="GD11" s="91">
        <f>GD7</f>
        <v>64.7</v>
      </c>
      <c r="GE11" s="91">
        <f>GE7</f>
        <v>64.7</v>
      </c>
      <c r="GF11" s="91">
        <f>GF7</f>
        <v>64.900000000000006</v>
      </c>
      <c r="GG11" s="91">
        <f>GG7</f>
        <v>63</v>
      </c>
      <c r="GH11" s="80"/>
      <c r="GI11" s="80"/>
      <c r="GJ11" s="80"/>
      <c r="GK11" s="80"/>
      <c r="GL11" s="90" t="s">
        <v>136</v>
      </c>
      <c r="GM11" s="91" t="str">
        <f>GM7</f>
        <v>-</v>
      </c>
      <c r="GN11" s="91">
        <f>GN7</f>
        <v>0</v>
      </c>
      <c r="GO11" s="91">
        <f>GO7</f>
        <v>0</v>
      </c>
      <c r="GP11" s="91">
        <f>GP7</f>
        <v>0</v>
      </c>
      <c r="GQ11" s="91">
        <f>GQ7</f>
        <v>0</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138</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f>KX7</f>
        <v>10.6</v>
      </c>
      <c r="KY11" s="91">
        <f>KY7</f>
        <v>16.3</v>
      </c>
      <c r="KZ11" s="91">
        <f>KZ7</f>
        <v>15.8</v>
      </c>
      <c r="LA11" s="80"/>
      <c r="LB11" s="80"/>
      <c r="LC11" s="80"/>
      <c r="LD11" s="80"/>
      <c r="LE11" s="90" t="s">
        <v>136</v>
      </c>
      <c r="LF11" s="91" t="str">
        <f>LF7</f>
        <v>-</v>
      </c>
      <c r="LG11" s="91" t="str">
        <f>LG7</f>
        <v>-</v>
      </c>
      <c r="LH11" s="91">
        <f>LH7</f>
        <v>16.100000000000001</v>
      </c>
      <c r="LI11" s="91">
        <f>LI7</f>
        <v>13</v>
      </c>
      <c r="LJ11" s="91">
        <f>LJ7</f>
        <v>11.5</v>
      </c>
      <c r="LK11" s="80"/>
      <c r="LL11" s="80"/>
      <c r="LM11" s="80"/>
      <c r="LN11" s="80"/>
      <c r="LO11" s="90" t="s">
        <v>136</v>
      </c>
      <c r="LP11" s="91" t="str">
        <f>LP7</f>
        <v>-</v>
      </c>
      <c r="LQ11" s="91" t="str">
        <f>LQ7</f>
        <v>-</v>
      </c>
      <c r="LR11" s="91">
        <f>LR7</f>
        <v>0</v>
      </c>
      <c r="LS11" s="91">
        <f>LS7</f>
        <v>0</v>
      </c>
      <c r="LT11" s="91">
        <f>LT7</f>
        <v>0</v>
      </c>
      <c r="LU11" s="80"/>
      <c r="LV11" s="80"/>
      <c r="LW11" s="80"/>
      <c r="LX11" s="80"/>
      <c r="LY11" s="90" t="s">
        <v>136</v>
      </c>
      <c r="LZ11" s="91" t="str">
        <f>LZ7</f>
        <v>-</v>
      </c>
      <c r="MA11" s="91" t="str">
        <f>MA7</f>
        <v>-</v>
      </c>
      <c r="MB11" s="91">
        <f>MB7</f>
        <v>4</v>
      </c>
      <c r="MC11" s="91">
        <f>MC7</f>
        <v>10</v>
      </c>
      <c r="MD11" s="91">
        <f>MD7</f>
        <v>16.7</v>
      </c>
      <c r="ME11" s="80"/>
      <c r="MF11" s="80"/>
      <c r="MG11" s="80"/>
      <c r="MH11" s="80"/>
      <c r="MI11" s="90" t="s">
        <v>136</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141</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142</v>
      </c>
      <c r="CZ12" s="91">
        <f>DE7</f>
        <v>40.200000000000003</v>
      </c>
      <c r="DA12" s="91">
        <f>DF7</f>
        <v>37.299999999999997</v>
      </c>
      <c r="DB12" s="91">
        <f>DG7</f>
        <v>36.299999999999997</v>
      </c>
      <c r="DC12" s="91">
        <f>DH7</f>
        <v>38.4</v>
      </c>
      <c r="DD12" s="91">
        <f>DI7</f>
        <v>37.700000000000003</v>
      </c>
      <c r="DE12" s="80"/>
      <c r="DF12" s="80"/>
      <c r="DG12" s="80"/>
      <c r="DH12" s="80"/>
      <c r="DI12" s="90" t="s">
        <v>140</v>
      </c>
      <c r="DJ12" s="91">
        <f>DO7</f>
        <v>22.5</v>
      </c>
      <c r="DK12" s="91">
        <f>DP7</f>
        <v>22.3</v>
      </c>
      <c r="DL12" s="91">
        <f>DQ7</f>
        <v>22.1</v>
      </c>
      <c r="DM12" s="91">
        <f>DR7</f>
        <v>21.1</v>
      </c>
      <c r="DN12" s="91">
        <f>DS7</f>
        <v>20</v>
      </c>
      <c r="DO12" s="80"/>
      <c r="DP12" s="80"/>
      <c r="DQ12" s="80"/>
      <c r="DR12" s="80"/>
      <c r="DS12" s="90" t="s">
        <v>140</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142</v>
      </c>
      <c r="EN12" s="91" t="str">
        <f>ES7</f>
        <v>-</v>
      </c>
      <c r="EO12" s="91">
        <f>ET7</f>
        <v>2.8</v>
      </c>
      <c r="EP12" s="91">
        <f>EU7</f>
        <v>15.4</v>
      </c>
      <c r="EQ12" s="91">
        <f>EV7</f>
        <v>16.2</v>
      </c>
      <c r="ER12" s="91">
        <f>EW7</f>
        <v>17.8</v>
      </c>
      <c r="ES12" s="80"/>
      <c r="ET12" s="80"/>
      <c r="EU12" s="80"/>
      <c r="EV12" s="80"/>
      <c r="EW12" s="80"/>
      <c r="EX12" s="90" t="s">
        <v>140</v>
      </c>
      <c r="EY12" s="91">
        <f>IF($EY$8,FD7,"-")</f>
        <v>40.4</v>
      </c>
      <c r="EZ12" s="91">
        <f>IF($EY$8,FE7,"-")</f>
        <v>37.5</v>
      </c>
      <c r="FA12" s="91">
        <f>IF($EY$8,FF7,"-")</f>
        <v>37</v>
      </c>
      <c r="FB12" s="91">
        <f>IF($EY$8,FG7,"-")</f>
        <v>39.5</v>
      </c>
      <c r="FC12" s="91">
        <f>IF($EY$8,FH7,"-")</f>
        <v>39.1</v>
      </c>
      <c r="FD12" s="80"/>
      <c r="FE12" s="80"/>
      <c r="FF12" s="80"/>
      <c r="FG12" s="80"/>
      <c r="FH12" s="90" t="s">
        <v>140</v>
      </c>
      <c r="FI12" s="91">
        <f>IF($FI$8,FN7,"-")</f>
        <v>23.5</v>
      </c>
      <c r="FJ12" s="91">
        <f>IF($FI$8,FO7,"-")</f>
        <v>23.1</v>
      </c>
      <c r="FK12" s="91">
        <f>IF($FI$8,FP7,"-")</f>
        <v>22.6</v>
      </c>
      <c r="FL12" s="91">
        <f>IF($FI$8,FQ7,"-")</f>
        <v>22</v>
      </c>
      <c r="FM12" s="91">
        <f>IF($FI$8,FR7,"-")</f>
        <v>21.4</v>
      </c>
      <c r="FN12" s="80"/>
      <c r="FO12" s="80"/>
      <c r="FP12" s="80"/>
      <c r="FQ12" s="80"/>
      <c r="FR12" s="90" t="s">
        <v>140</v>
      </c>
      <c r="FS12" s="91">
        <f>IF($FS$8,FX7,"-")</f>
        <v>160.4</v>
      </c>
      <c r="FT12" s="91">
        <f>IF($FS$8,FY7,"-")</f>
        <v>146</v>
      </c>
      <c r="FU12" s="91">
        <f>IF($FS$8,FZ7,"-")</f>
        <v>121.2</v>
      </c>
      <c r="FV12" s="91">
        <f>IF($FS$8,GA7,"-")</f>
        <v>106.1</v>
      </c>
      <c r="FW12" s="91">
        <f>IF($FS$8,GB7,"-")</f>
        <v>89.6</v>
      </c>
      <c r="FX12" s="80"/>
      <c r="FY12" s="80"/>
      <c r="FZ12" s="80"/>
      <c r="GA12" s="80"/>
      <c r="GB12" s="90" t="s">
        <v>140</v>
      </c>
      <c r="GC12" s="91">
        <f>IF($GC$8,GH7,"-")</f>
        <v>56.7</v>
      </c>
      <c r="GD12" s="91">
        <f>IF($GC$8,GI7,"-")</f>
        <v>57.6</v>
      </c>
      <c r="GE12" s="91">
        <f>IF($GC$8,GJ7,"-")</f>
        <v>58.6</v>
      </c>
      <c r="GF12" s="91">
        <f>IF($GC$8,GK7,"-")</f>
        <v>61.3</v>
      </c>
      <c r="GG12" s="91">
        <f>IF($GC$8,GL7,"-")</f>
        <v>61.7</v>
      </c>
      <c r="GH12" s="80"/>
      <c r="GI12" s="80"/>
      <c r="GJ12" s="80"/>
      <c r="GK12" s="80"/>
      <c r="GL12" s="90" t="s">
        <v>140</v>
      </c>
      <c r="GM12" s="91" t="str">
        <f>IF($GM$8,GR7,"-")</f>
        <v>-</v>
      </c>
      <c r="GN12" s="91">
        <f>IF($GM$8,GS7,"-")</f>
        <v>1.8</v>
      </c>
      <c r="GO12" s="91">
        <f>IF($GM$8,GT7,"-")</f>
        <v>12.3</v>
      </c>
      <c r="GP12" s="91">
        <f>IF($GM$8,GU7,"-")</f>
        <v>11.9</v>
      </c>
      <c r="GQ12" s="91">
        <f>IF($GM$8,GV7,"-")</f>
        <v>13.3</v>
      </c>
      <c r="GR12" s="80"/>
      <c r="GS12" s="80"/>
      <c r="GT12" s="80"/>
      <c r="GU12" s="80"/>
      <c r="GV12" s="80"/>
      <c r="GW12" s="90" t="s">
        <v>140</v>
      </c>
      <c r="GX12" s="91" t="str">
        <f>IF($GX$8,HC7,"-")</f>
        <v>-</v>
      </c>
      <c r="GY12" s="91" t="str">
        <f>IF($GX$8,HD7,"-")</f>
        <v>-</v>
      </c>
      <c r="GZ12" s="91" t="str">
        <f>IF($GX$8,HE7,"-")</f>
        <v>-</v>
      </c>
      <c r="HA12" s="91" t="str">
        <f>IF($GX$8,HF7,"-")</f>
        <v>-</v>
      </c>
      <c r="HB12" s="91" t="str">
        <f>IF($GX$8,HG7,"-")</f>
        <v>-</v>
      </c>
      <c r="HC12" s="80"/>
      <c r="HD12" s="80"/>
      <c r="HE12" s="80"/>
      <c r="HF12" s="80"/>
      <c r="HG12" s="90" t="s">
        <v>140</v>
      </c>
      <c r="HH12" s="91" t="str">
        <f>IF($HH$8,HM7,"-")</f>
        <v>-</v>
      </c>
      <c r="HI12" s="91" t="str">
        <f>IF($HH$8,HN7,"-")</f>
        <v>-</v>
      </c>
      <c r="HJ12" s="91" t="str">
        <f>IF($HH$8,HO7,"-")</f>
        <v>-</v>
      </c>
      <c r="HK12" s="91" t="str">
        <f>IF($HH$8,HP7,"-")</f>
        <v>-</v>
      </c>
      <c r="HL12" s="91" t="str">
        <f>IF($HH$8,HQ7,"-")</f>
        <v>-</v>
      </c>
      <c r="HM12" s="80"/>
      <c r="HN12" s="80"/>
      <c r="HO12" s="80"/>
      <c r="HP12" s="80"/>
      <c r="HQ12" s="90" t="s">
        <v>140</v>
      </c>
      <c r="HR12" s="91" t="str">
        <f>IF($HR$8,HW7,"-")</f>
        <v>-</v>
      </c>
      <c r="HS12" s="91" t="str">
        <f>IF($HR$8,HX7,"-")</f>
        <v>-</v>
      </c>
      <c r="HT12" s="91" t="str">
        <f>IF($HR$8,HY7,"-")</f>
        <v>-</v>
      </c>
      <c r="HU12" s="91" t="str">
        <f>IF($HR$8,HZ7,"-")</f>
        <v>-</v>
      </c>
      <c r="HV12" s="91" t="str">
        <f>IF($HR$8,IA7,"-")</f>
        <v>-</v>
      </c>
      <c r="HW12" s="80"/>
      <c r="HX12" s="80"/>
      <c r="HY12" s="80"/>
      <c r="HZ12" s="80"/>
      <c r="IA12" s="90" t="s">
        <v>140</v>
      </c>
      <c r="IB12" s="91" t="str">
        <f>IF($IB$8,IG7,"-")</f>
        <v>-</v>
      </c>
      <c r="IC12" s="91" t="str">
        <f>IF($IB$8,IH7,"-")</f>
        <v>-</v>
      </c>
      <c r="ID12" s="91" t="str">
        <f>IF($IB$8,II7,"-")</f>
        <v>-</v>
      </c>
      <c r="IE12" s="91" t="str">
        <f>IF($IB$8,IJ7,"-")</f>
        <v>-</v>
      </c>
      <c r="IF12" s="91" t="str">
        <f>IF($IB$8,IK7,"-")</f>
        <v>-</v>
      </c>
      <c r="IG12" s="80"/>
      <c r="IH12" s="80"/>
      <c r="II12" s="80"/>
      <c r="IJ12" s="80"/>
      <c r="IK12" s="90" t="s">
        <v>140</v>
      </c>
      <c r="IL12" s="91" t="str">
        <f>IF($IL$8,IQ7,"-")</f>
        <v>-</v>
      </c>
      <c r="IM12" s="91" t="str">
        <f>IF($IL$8,IR7,"-")</f>
        <v>-</v>
      </c>
      <c r="IN12" s="91" t="str">
        <f>IF($IL$8,IS7,"-")</f>
        <v>-</v>
      </c>
      <c r="IO12" s="91" t="str">
        <f>IF($IL$8,IT7,"-")</f>
        <v>-</v>
      </c>
      <c r="IP12" s="91" t="str">
        <f>IF($IL$8,IU7,"-")</f>
        <v>-</v>
      </c>
      <c r="IQ12" s="80"/>
      <c r="IR12" s="80"/>
      <c r="IS12" s="80"/>
      <c r="IT12" s="80"/>
      <c r="IU12" s="80"/>
      <c r="IV12" s="90" t="s">
        <v>140</v>
      </c>
      <c r="IW12" s="91" t="str">
        <f>IF($IW$8,JB7,"-")</f>
        <v>-</v>
      </c>
      <c r="IX12" s="91" t="str">
        <f>IF($IW$8,JC7,"-")</f>
        <v>-</v>
      </c>
      <c r="IY12" s="91" t="str">
        <f>IF($IW$8,JD7,"-")</f>
        <v>-</v>
      </c>
      <c r="IZ12" s="91" t="str">
        <f>IF($IW$8,JE7,"-")</f>
        <v>-</v>
      </c>
      <c r="JA12" s="91" t="str">
        <f>IF($IW$8,JF7,"-")</f>
        <v>-</v>
      </c>
      <c r="JB12" s="80"/>
      <c r="JC12" s="80"/>
      <c r="JD12" s="80"/>
      <c r="JE12" s="80"/>
      <c r="JF12" s="90" t="s">
        <v>140</v>
      </c>
      <c r="JG12" s="91" t="str">
        <f>IF($JG$8,JL7,"-")</f>
        <v>-</v>
      </c>
      <c r="JH12" s="91" t="str">
        <f>IF($JG$8,JM7,"-")</f>
        <v>-</v>
      </c>
      <c r="JI12" s="91" t="str">
        <f>IF($JG$8,JN7,"-")</f>
        <v>-</v>
      </c>
      <c r="JJ12" s="91" t="str">
        <f>IF($JG$8,JO7,"-")</f>
        <v>-</v>
      </c>
      <c r="JK12" s="91" t="str">
        <f>IF($JG$8,JP7,"-")</f>
        <v>-</v>
      </c>
      <c r="JL12" s="80"/>
      <c r="JM12" s="80"/>
      <c r="JN12" s="80"/>
      <c r="JO12" s="80"/>
      <c r="JP12" s="90" t="s">
        <v>140</v>
      </c>
      <c r="JQ12" s="91" t="str">
        <f>IF($JQ$8,JV7,"-")</f>
        <v>-</v>
      </c>
      <c r="JR12" s="91" t="str">
        <f>IF($JQ$8,JW7,"-")</f>
        <v>-</v>
      </c>
      <c r="JS12" s="91" t="str">
        <f>IF($JQ$8,JX7,"-")</f>
        <v>-</v>
      </c>
      <c r="JT12" s="91" t="str">
        <f>IF($JQ$8,JY7,"-")</f>
        <v>-</v>
      </c>
      <c r="JU12" s="91" t="str">
        <f>IF($JQ$8,JZ7,"-")</f>
        <v>-</v>
      </c>
      <c r="JV12" s="80"/>
      <c r="JW12" s="80"/>
      <c r="JX12" s="80"/>
      <c r="JY12" s="80"/>
      <c r="JZ12" s="90" t="s">
        <v>140</v>
      </c>
      <c r="KA12" s="91" t="str">
        <f>IF($KA$8,KF7,"-")</f>
        <v>-</v>
      </c>
      <c r="KB12" s="91" t="str">
        <f>IF($KA$8,KG7,"-")</f>
        <v>-</v>
      </c>
      <c r="KC12" s="91" t="str">
        <f>IF($KA$8,KH7,"-")</f>
        <v>-</v>
      </c>
      <c r="KD12" s="91" t="str">
        <f>IF($KA$8,KI7,"-")</f>
        <v>-</v>
      </c>
      <c r="KE12" s="91" t="str">
        <f>IF($KA$8,KJ7,"-")</f>
        <v>-</v>
      </c>
      <c r="KF12" s="80"/>
      <c r="KG12" s="80"/>
      <c r="KH12" s="80"/>
      <c r="KI12" s="80"/>
      <c r="KJ12" s="90" t="s">
        <v>140</v>
      </c>
      <c r="KK12" s="91" t="str">
        <f>IF($KK$8,KP7,"-")</f>
        <v>-</v>
      </c>
      <c r="KL12" s="91" t="str">
        <f>IF($KK$8,KQ7,"-")</f>
        <v>-</v>
      </c>
      <c r="KM12" s="91" t="str">
        <f>IF($KK$8,KR7,"-")</f>
        <v>-</v>
      </c>
      <c r="KN12" s="91" t="str">
        <f>IF($KK$8,KS7,"-")</f>
        <v>-</v>
      </c>
      <c r="KO12" s="91" t="str">
        <f>IF($KK$8,KT7,"-")</f>
        <v>-</v>
      </c>
      <c r="KP12" s="80"/>
      <c r="KQ12" s="80"/>
      <c r="KR12" s="80"/>
      <c r="KS12" s="80"/>
      <c r="KT12" s="80"/>
      <c r="KU12" s="90" t="s">
        <v>140</v>
      </c>
      <c r="KV12" s="91">
        <f>IF($KV$8,LA7,"-")</f>
        <v>3.4</v>
      </c>
      <c r="KW12" s="91">
        <f>IF($KV$8,LB7,"-")</f>
        <v>12.1</v>
      </c>
      <c r="KX12" s="91">
        <f>IF($KV$8,LC7,"-")</f>
        <v>7.1</v>
      </c>
      <c r="KY12" s="91">
        <f>IF($KV$8,LD7,"-")</f>
        <v>8.9</v>
      </c>
      <c r="KZ12" s="91">
        <f>IF($KV$8,LE7,"-")</f>
        <v>11.8</v>
      </c>
      <c r="LA12" s="80"/>
      <c r="LB12" s="80"/>
      <c r="LC12" s="80"/>
      <c r="LD12" s="80"/>
      <c r="LE12" s="90" t="s">
        <v>140</v>
      </c>
      <c r="LF12" s="91">
        <f>IF($LF$8,LK7,"-")</f>
        <v>0</v>
      </c>
      <c r="LG12" s="91">
        <f>IF($LF$8,LL7,"-")</f>
        <v>1.4</v>
      </c>
      <c r="LH12" s="91">
        <f>IF($LF$8,LM7,"-")</f>
        <v>8.6</v>
      </c>
      <c r="LI12" s="91">
        <f>IF($LF$8,LN7,"-")</f>
        <v>2</v>
      </c>
      <c r="LJ12" s="91">
        <f>IF($LF$8,LO7,"-")</f>
        <v>1.4</v>
      </c>
      <c r="LK12" s="80"/>
      <c r="LL12" s="80"/>
      <c r="LM12" s="80"/>
      <c r="LN12" s="80"/>
      <c r="LO12" s="90" t="s">
        <v>140</v>
      </c>
      <c r="LP12" s="91">
        <f>IF($LP$8,LU7,"-")</f>
        <v>0</v>
      </c>
      <c r="LQ12" s="91">
        <f>IF($LP$8,LV7,"-")</f>
        <v>298.60000000000002</v>
      </c>
      <c r="LR12" s="91">
        <f>IF($LP$8,LW7,"-")</f>
        <v>1092.0999999999999</v>
      </c>
      <c r="LS12" s="91">
        <f>IF($LP$8,LX7,"-")</f>
        <v>1128.5999999999999</v>
      </c>
      <c r="LT12" s="91">
        <f>IF($LP$8,LY7,"-")</f>
        <v>596.79999999999995</v>
      </c>
      <c r="LU12" s="80"/>
      <c r="LV12" s="80"/>
      <c r="LW12" s="80"/>
      <c r="LX12" s="80"/>
      <c r="LY12" s="90" t="s">
        <v>140</v>
      </c>
      <c r="LZ12" s="91">
        <f>IF($LZ$8,ME7,"-")</f>
        <v>0</v>
      </c>
      <c r="MA12" s="91">
        <f>IF($LZ$8,MF7,"-")</f>
        <v>1.7</v>
      </c>
      <c r="MB12" s="91">
        <f>IF($LZ$8,MG7,"-")</f>
        <v>2.9</v>
      </c>
      <c r="MC12" s="91">
        <f>IF($LZ$8,MH7,"-")</f>
        <v>3.4</v>
      </c>
      <c r="MD12" s="91">
        <f>IF($LZ$8,MI7,"-")</f>
        <v>5.6</v>
      </c>
      <c r="ME12" s="80"/>
      <c r="MF12" s="80"/>
      <c r="MG12" s="80"/>
      <c r="MH12" s="80"/>
      <c r="MI12" s="90" t="s">
        <v>140</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192" t="s">
        <v>145</v>
      </c>
      <c r="G14" s="19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146</v>
      </c>
      <c r="C15" s="191"/>
      <c r="D15" s="96"/>
      <c r="E15" s="93">
        <v>1</v>
      </c>
      <c r="F15" s="191" t="s">
        <v>147</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148</v>
      </c>
      <c r="AX15" s="98"/>
      <c r="AY15" s="98"/>
      <c r="AZ15" s="98"/>
      <c r="BA15" s="98"/>
      <c r="BB15" s="98"/>
      <c r="BC15" s="96"/>
      <c r="BD15" s="96"/>
      <c r="BE15" s="96"/>
      <c r="BF15" s="96"/>
      <c r="BG15" s="96"/>
      <c r="BH15" s="97" t="s">
        <v>148</v>
      </c>
      <c r="BI15" s="98"/>
      <c r="BJ15" s="98"/>
      <c r="BK15" s="98"/>
      <c r="BL15" s="98"/>
      <c r="BM15" s="98"/>
      <c r="BN15" s="96"/>
      <c r="BO15" s="96"/>
      <c r="BP15" s="96"/>
      <c r="BQ15" s="96"/>
      <c r="BR15" s="96"/>
      <c r="BS15" s="97" t="s">
        <v>148</v>
      </c>
      <c r="BT15" s="98"/>
      <c r="BU15" s="98"/>
      <c r="BV15" s="98"/>
      <c r="BW15" s="98"/>
      <c r="BX15" s="98"/>
      <c r="BY15" s="96"/>
      <c r="BZ15" s="96"/>
      <c r="CA15" s="96"/>
      <c r="CB15" s="96"/>
      <c r="CC15" s="96"/>
      <c r="CD15" s="97" t="s">
        <v>148</v>
      </c>
      <c r="CE15" s="98"/>
      <c r="CF15" s="98"/>
      <c r="CG15" s="98"/>
      <c r="CH15" s="98"/>
      <c r="CI15" s="98"/>
      <c r="CJ15" s="96"/>
      <c r="CK15" s="96"/>
      <c r="CL15" s="96"/>
      <c r="CM15" s="96"/>
      <c r="CN15" s="97" t="s">
        <v>148</v>
      </c>
      <c r="CO15" s="98"/>
      <c r="CP15" s="98"/>
      <c r="CQ15" s="98"/>
      <c r="CR15" s="98"/>
      <c r="CS15" s="98"/>
      <c r="CT15" s="96"/>
      <c r="CU15" s="96"/>
      <c r="CV15" s="96"/>
      <c r="CW15" s="96"/>
      <c r="CX15" s="96"/>
      <c r="CY15" s="97" t="s">
        <v>148</v>
      </c>
      <c r="CZ15" s="98"/>
      <c r="DA15" s="98"/>
      <c r="DB15" s="98"/>
      <c r="DC15" s="98"/>
      <c r="DD15" s="98"/>
      <c r="DE15" s="96"/>
      <c r="DF15" s="96"/>
      <c r="DG15" s="96"/>
      <c r="DH15" s="96"/>
      <c r="DI15" s="97" t="s">
        <v>148</v>
      </c>
      <c r="DJ15" s="98"/>
      <c r="DK15" s="98"/>
      <c r="DL15" s="98"/>
      <c r="DM15" s="98"/>
      <c r="DN15" s="98"/>
      <c r="DO15" s="96"/>
      <c r="DP15" s="96"/>
      <c r="DQ15" s="96"/>
      <c r="DR15" s="96"/>
      <c r="DS15" s="97" t="s">
        <v>148</v>
      </c>
      <c r="DT15" s="98"/>
      <c r="DU15" s="98"/>
      <c r="DV15" s="98"/>
      <c r="DW15" s="98"/>
      <c r="DX15" s="98"/>
      <c r="DY15" s="96"/>
      <c r="DZ15" s="96"/>
      <c r="EA15" s="96"/>
      <c r="EB15" s="96"/>
      <c r="EC15" s="97" t="s">
        <v>148</v>
      </c>
      <c r="ED15" s="98"/>
      <c r="EE15" s="98"/>
      <c r="EF15" s="98"/>
      <c r="EG15" s="98"/>
      <c r="EH15" s="98"/>
      <c r="EI15" s="96"/>
      <c r="EJ15" s="96"/>
      <c r="EK15" s="96"/>
      <c r="EL15" s="96"/>
      <c r="EM15" s="97" t="s">
        <v>148</v>
      </c>
      <c r="EN15" s="98"/>
      <c r="EO15" s="98"/>
      <c r="EP15" s="98"/>
      <c r="EQ15" s="98"/>
      <c r="ER15" s="98"/>
      <c r="ES15" s="96"/>
      <c r="ET15" s="96"/>
      <c r="EU15" s="96"/>
      <c r="EV15" s="96"/>
      <c r="EW15" s="96"/>
      <c r="EX15" s="97" t="s">
        <v>148</v>
      </c>
      <c r="EY15" s="98"/>
      <c r="EZ15" s="98"/>
      <c r="FA15" s="98"/>
      <c r="FB15" s="98"/>
      <c r="FC15" s="98"/>
      <c r="FD15" s="96"/>
      <c r="FE15" s="96"/>
      <c r="FF15" s="96"/>
      <c r="FG15" s="96"/>
      <c r="FH15" s="97" t="s">
        <v>148</v>
      </c>
      <c r="FI15" s="98"/>
      <c r="FJ15" s="98"/>
      <c r="FK15" s="98"/>
      <c r="FL15" s="98"/>
      <c r="FM15" s="98"/>
      <c r="FN15" s="96"/>
      <c r="FO15" s="96"/>
      <c r="FP15" s="96"/>
      <c r="FQ15" s="96"/>
      <c r="FR15" s="97" t="s">
        <v>148</v>
      </c>
      <c r="FS15" s="98"/>
      <c r="FT15" s="98"/>
      <c r="FU15" s="98"/>
      <c r="FV15" s="98"/>
      <c r="FW15" s="98"/>
      <c r="FX15" s="96"/>
      <c r="FY15" s="96"/>
      <c r="FZ15" s="96"/>
      <c r="GA15" s="96"/>
      <c r="GB15" s="97" t="s">
        <v>148</v>
      </c>
      <c r="GC15" s="98"/>
      <c r="GD15" s="98"/>
      <c r="GE15" s="98"/>
      <c r="GF15" s="98"/>
      <c r="GG15" s="98"/>
      <c r="GH15" s="96"/>
      <c r="GI15" s="96"/>
      <c r="GJ15" s="96"/>
      <c r="GK15" s="96"/>
      <c r="GL15" s="97" t="s">
        <v>148</v>
      </c>
      <c r="GM15" s="98"/>
      <c r="GN15" s="98"/>
      <c r="GO15" s="98"/>
      <c r="GP15" s="98"/>
      <c r="GQ15" s="98"/>
      <c r="GR15" s="96"/>
      <c r="GS15" s="96"/>
      <c r="GT15" s="96"/>
      <c r="GU15" s="96"/>
      <c r="GV15" s="96"/>
      <c r="GW15" s="97" t="s">
        <v>148</v>
      </c>
      <c r="GX15" s="98"/>
      <c r="GY15" s="98"/>
      <c r="GZ15" s="98"/>
      <c r="HA15" s="98"/>
      <c r="HB15" s="98"/>
      <c r="HC15" s="96"/>
      <c r="HD15" s="96"/>
      <c r="HE15" s="96"/>
      <c r="HF15" s="96"/>
      <c r="HG15" s="97" t="s">
        <v>148</v>
      </c>
      <c r="HH15" s="98"/>
      <c r="HI15" s="98"/>
      <c r="HJ15" s="98"/>
      <c r="HK15" s="98"/>
      <c r="HL15" s="98"/>
      <c r="HM15" s="96"/>
      <c r="HN15" s="96"/>
      <c r="HO15" s="96"/>
      <c r="HP15" s="96"/>
      <c r="HQ15" s="97" t="s">
        <v>148</v>
      </c>
      <c r="HR15" s="98"/>
      <c r="HS15" s="98"/>
      <c r="HT15" s="98"/>
      <c r="HU15" s="98"/>
      <c r="HV15" s="98"/>
      <c r="HW15" s="96"/>
      <c r="HX15" s="96"/>
      <c r="HY15" s="96"/>
      <c r="HZ15" s="96"/>
      <c r="IA15" s="97" t="s">
        <v>148</v>
      </c>
      <c r="IB15" s="98"/>
      <c r="IC15" s="98"/>
      <c r="ID15" s="98"/>
      <c r="IE15" s="98"/>
      <c r="IF15" s="98"/>
      <c r="IG15" s="96"/>
      <c r="IH15" s="96"/>
      <c r="II15" s="96"/>
      <c r="IJ15" s="96"/>
      <c r="IK15" s="97" t="s">
        <v>148</v>
      </c>
      <c r="IL15" s="98"/>
      <c r="IM15" s="98"/>
      <c r="IN15" s="98"/>
      <c r="IO15" s="98"/>
      <c r="IP15" s="98"/>
      <c r="IQ15" s="96"/>
      <c r="IR15" s="96"/>
      <c r="IS15" s="96"/>
      <c r="IT15" s="96"/>
      <c r="IU15" s="96"/>
      <c r="IV15" s="97" t="s">
        <v>148</v>
      </c>
      <c r="IW15" s="98"/>
      <c r="IX15" s="98"/>
      <c r="IY15" s="98"/>
      <c r="IZ15" s="98"/>
      <c r="JA15" s="98"/>
      <c r="JB15" s="96"/>
      <c r="JC15" s="96"/>
      <c r="JD15" s="96"/>
      <c r="JE15" s="96"/>
      <c r="JF15" s="97" t="s">
        <v>148</v>
      </c>
      <c r="JG15" s="98"/>
      <c r="JH15" s="98"/>
      <c r="JI15" s="98"/>
      <c r="JJ15" s="98"/>
      <c r="JK15" s="98"/>
      <c r="JL15" s="96"/>
      <c r="JM15" s="96"/>
      <c r="JN15" s="96"/>
      <c r="JO15" s="96"/>
      <c r="JP15" s="97" t="s">
        <v>148</v>
      </c>
      <c r="JQ15" s="98"/>
      <c r="JR15" s="98"/>
      <c r="JS15" s="98"/>
      <c r="JT15" s="98"/>
      <c r="JU15" s="98"/>
      <c r="JV15" s="96"/>
      <c r="JW15" s="96"/>
      <c r="JX15" s="96"/>
      <c r="JY15" s="96"/>
      <c r="JZ15" s="97" t="s">
        <v>148</v>
      </c>
      <c r="KA15" s="98"/>
      <c r="KB15" s="98"/>
      <c r="KC15" s="98"/>
      <c r="KD15" s="98"/>
      <c r="KE15" s="98"/>
      <c r="KF15" s="96"/>
      <c r="KG15" s="96"/>
      <c r="KH15" s="96"/>
      <c r="KI15" s="96"/>
      <c r="KJ15" s="97" t="s">
        <v>148</v>
      </c>
      <c r="KK15" s="98"/>
      <c r="KL15" s="98"/>
      <c r="KM15" s="98"/>
      <c r="KN15" s="98"/>
      <c r="KO15" s="98"/>
      <c r="KP15" s="96"/>
      <c r="KQ15" s="96"/>
      <c r="KR15" s="96"/>
      <c r="KS15" s="96"/>
      <c r="KT15" s="96"/>
      <c r="KU15" s="97" t="s">
        <v>148</v>
      </c>
      <c r="KV15" s="98"/>
      <c r="KW15" s="98"/>
      <c r="KX15" s="98"/>
      <c r="KY15" s="98"/>
      <c r="KZ15" s="98"/>
      <c r="LA15" s="96"/>
      <c r="LB15" s="96"/>
      <c r="LC15" s="96"/>
      <c r="LD15" s="96"/>
      <c r="LE15" s="97" t="s">
        <v>148</v>
      </c>
      <c r="LF15" s="98"/>
      <c r="LG15" s="98"/>
      <c r="LH15" s="98"/>
      <c r="LI15" s="98"/>
      <c r="LJ15" s="98"/>
      <c r="LK15" s="96"/>
      <c r="LL15" s="96"/>
      <c r="LM15" s="96"/>
      <c r="LN15" s="96"/>
      <c r="LO15" s="97" t="s">
        <v>148</v>
      </c>
      <c r="LP15" s="98"/>
      <c r="LQ15" s="98"/>
      <c r="LR15" s="98"/>
      <c r="LS15" s="98"/>
      <c r="LT15" s="98"/>
      <c r="LU15" s="96"/>
      <c r="LV15" s="96"/>
      <c r="LW15" s="96"/>
      <c r="LX15" s="96"/>
      <c r="LY15" s="97" t="s">
        <v>148</v>
      </c>
      <c r="LZ15" s="98"/>
      <c r="MA15" s="98"/>
      <c r="MB15" s="98"/>
      <c r="MC15" s="98"/>
      <c r="MD15" s="98"/>
      <c r="ME15" s="96"/>
      <c r="MF15" s="96"/>
      <c r="MG15" s="96"/>
      <c r="MH15" s="96"/>
      <c r="MI15" s="97" t="s">
        <v>148</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149</v>
      </c>
      <c r="C16" s="191"/>
      <c r="D16" s="96"/>
      <c r="E16" s="93">
        <f>E15+1</f>
        <v>2</v>
      </c>
      <c r="F16" s="191" t="s">
        <v>150</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151</v>
      </c>
      <c r="C17" s="191"/>
      <c r="D17" s="96"/>
      <c r="E17" s="93">
        <f t="shared" ref="E17" si="8">E16+1</f>
        <v>3</v>
      </c>
      <c r="F17" s="191" t="s">
        <v>152</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153</v>
      </c>
      <c r="AX17" s="101">
        <f>IF(AX7="-",NA(),AX7)</f>
        <v>110.9</v>
      </c>
      <c r="AY17" s="101">
        <f t="shared" ref="AY17:BB17" si="9">IF(AY7="-",NA(),AY7)</f>
        <v>121.5</v>
      </c>
      <c r="AZ17" s="101">
        <f t="shared" si="9"/>
        <v>120.4</v>
      </c>
      <c r="BA17" s="101">
        <f t="shared" si="9"/>
        <v>112</v>
      </c>
      <c r="BB17" s="101">
        <f t="shared" si="9"/>
        <v>120</v>
      </c>
      <c r="BC17" s="96"/>
      <c r="BD17" s="96"/>
      <c r="BE17" s="96"/>
      <c r="BF17" s="96"/>
      <c r="BG17" s="96"/>
      <c r="BH17" s="100" t="s">
        <v>153</v>
      </c>
      <c r="BI17" s="101">
        <f>IF(BI7="-",NA(),BI7)</f>
        <v>108.6</v>
      </c>
      <c r="BJ17" s="101">
        <f t="shared" ref="BJ17:BM17" si="10">IF(BJ7="-",NA(),BJ7)</f>
        <v>119.5</v>
      </c>
      <c r="BK17" s="101">
        <f t="shared" si="10"/>
        <v>117.9</v>
      </c>
      <c r="BL17" s="101">
        <f t="shared" si="10"/>
        <v>110.8</v>
      </c>
      <c r="BM17" s="101">
        <f t="shared" si="10"/>
        <v>118.3</v>
      </c>
      <c r="BN17" s="96"/>
      <c r="BO17" s="96"/>
      <c r="BP17" s="96"/>
      <c r="BQ17" s="96"/>
      <c r="BR17" s="96"/>
      <c r="BS17" s="100" t="s">
        <v>153</v>
      </c>
      <c r="BT17" s="101">
        <f>IF(BT7="-",NA(),BT7)</f>
        <v>1896.4</v>
      </c>
      <c r="BU17" s="101">
        <f t="shared" ref="BU17:BX17" si="11">IF(BU7="-",NA(),BU7)</f>
        <v>857.4</v>
      </c>
      <c r="BV17" s="101">
        <f t="shared" si="11"/>
        <v>2099.9</v>
      </c>
      <c r="BW17" s="101">
        <f t="shared" si="11"/>
        <v>494.4</v>
      </c>
      <c r="BX17" s="101">
        <f t="shared" si="11"/>
        <v>1159.2</v>
      </c>
      <c r="BY17" s="96"/>
      <c r="BZ17" s="96"/>
      <c r="CA17" s="96"/>
      <c r="CB17" s="96"/>
      <c r="CC17" s="96"/>
      <c r="CD17" s="100" t="s">
        <v>153</v>
      </c>
      <c r="CE17" s="101">
        <f>IF(CE7="-",NA(),CE7)</f>
        <v>6508.9</v>
      </c>
      <c r="CF17" s="101">
        <f t="shared" ref="CF17:CI17" si="12">IF(CF7="-",NA(),CF7)</f>
        <v>5651.3</v>
      </c>
      <c r="CG17" s="101">
        <f t="shared" si="12"/>
        <v>7140.3</v>
      </c>
      <c r="CH17" s="101">
        <f t="shared" si="12"/>
        <v>8647.2000000000007</v>
      </c>
      <c r="CI17" s="101">
        <f t="shared" si="12"/>
        <v>6589.1</v>
      </c>
      <c r="CJ17" s="96"/>
      <c r="CK17" s="96"/>
      <c r="CL17" s="96"/>
      <c r="CM17" s="96"/>
      <c r="CN17" s="100" t="s">
        <v>153</v>
      </c>
      <c r="CO17" s="102">
        <f>IF(CO7="-",NA(),CO7)</f>
        <v>763412</v>
      </c>
      <c r="CP17" s="102">
        <f t="shared" ref="CP17:CS17" si="13">IF(CP7="-",NA(),CP7)</f>
        <v>955278</v>
      </c>
      <c r="CQ17" s="102">
        <f t="shared" si="13"/>
        <v>1037140</v>
      </c>
      <c r="CR17" s="102">
        <f t="shared" si="13"/>
        <v>913607</v>
      </c>
      <c r="CS17" s="102">
        <f t="shared" si="13"/>
        <v>1088522</v>
      </c>
      <c r="CT17" s="96"/>
      <c r="CU17" s="96"/>
      <c r="CV17" s="96"/>
      <c r="CW17" s="96"/>
      <c r="CX17" s="96"/>
      <c r="CY17" s="100" t="s">
        <v>153</v>
      </c>
      <c r="CZ17" s="101">
        <f>IF(CZ7="-",NA(),CZ7)</f>
        <v>45.6</v>
      </c>
      <c r="DA17" s="101">
        <f t="shared" ref="DA17:DD17" si="14">IF(DA7="-",NA(),DA7)</f>
        <v>48.5</v>
      </c>
      <c r="DB17" s="101">
        <f t="shared" si="14"/>
        <v>38</v>
      </c>
      <c r="DC17" s="101">
        <f t="shared" si="14"/>
        <v>42.7</v>
      </c>
      <c r="DD17" s="101">
        <f t="shared" si="14"/>
        <v>47.7</v>
      </c>
      <c r="DE17" s="96"/>
      <c r="DF17" s="96"/>
      <c r="DG17" s="96"/>
      <c r="DH17" s="96"/>
      <c r="DI17" s="100" t="s">
        <v>153</v>
      </c>
      <c r="DJ17" s="101">
        <f>IF(DJ7="-",NA(),DJ7)</f>
        <v>24</v>
      </c>
      <c r="DK17" s="101">
        <f t="shared" ref="DK17:DN17" si="15">IF(DK7="-",NA(),DK7)</f>
        <v>16.100000000000001</v>
      </c>
      <c r="DL17" s="101">
        <f t="shared" si="15"/>
        <v>8.5</v>
      </c>
      <c r="DM17" s="101">
        <f t="shared" si="15"/>
        <v>37.700000000000003</v>
      </c>
      <c r="DN17" s="101">
        <f t="shared" si="15"/>
        <v>16.3</v>
      </c>
      <c r="DO17" s="96"/>
      <c r="DP17" s="96"/>
      <c r="DQ17" s="96"/>
      <c r="DR17" s="96"/>
      <c r="DS17" s="100" t="s">
        <v>153</v>
      </c>
      <c r="DT17" s="101">
        <f>IF(DT7="-",NA(),DT7)</f>
        <v>0</v>
      </c>
      <c r="DU17" s="101">
        <f t="shared" ref="DU17:DX17" si="16">IF(DU7="-",NA(),DU7)</f>
        <v>0</v>
      </c>
      <c r="DV17" s="101">
        <f t="shared" si="16"/>
        <v>0</v>
      </c>
      <c r="DW17" s="101">
        <f t="shared" si="16"/>
        <v>0</v>
      </c>
      <c r="DX17" s="101">
        <f t="shared" si="16"/>
        <v>0</v>
      </c>
      <c r="DY17" s="96"/>
      <c r="DZ17" s="96"/>
      <c r="EA17" s="96"/>
      <c r="EB17" s="96"/>
      <c r="EC17" s="100" t="s">
        <v>153</v>
      </c>
      <c r="ED17" s="101">
        <f>IF(ED7="-",NA(),ED7)</f>
        <v>66.400000000000006</v>
      </c>
      <c r="EE17" s="101">
        <f t="shared" ref="EE17:EH17" si="17">IF(EE7="-",NA(),EE7)</f>
        <v>64.7</v>
      </c>
      <c r="EF17" s="101">
        <f t="shared" si="17"/>
        <v>61.8</v>
      </c>
      <c r="EG17" s="101">
        <f t="shared" si="17"/>
        <v>62.5</v>
      </c>
      <c r="EH17" s="101">
        <f t="shared" si="17"/>
        <v>61.1</v>
      </c>
      <c r="EI17" s="96"/>
      <c r="EJ17" s="96"/>
      <c r="EK17" s="96"/>
      <c r="EL17" s="96"/>
      <c r="EM17" s="100" t="s">
        <v>153</v>
      </c>
      <c r="EN17" s="101" t="e">
        <f>IF(EN7="-",NA(),EN7)</f>
        <v>#N/A</v>
      </c>
      <c r="EO17" s="101">
        <f t="shared" ref="EO17:ER17" si="18">IF(EO7="-",NA(),EO7)</f>
        <v>0</v>
      </c>
      <c r="EP17" s="101">
        <f t="shared" si="18"/>
        <v>5.9</v>
      </c>
      <c r="EQ17" s="101">
        <f t="shared" si="18"/>
        <v>8.1</v>
      </c>
      <c r="ER17" s="101">
        <f t="shared" si="18"/>
        <v>7.7</v>
      </c>
      <c r="ES17" s="96"/>
      <c r="ET17" s="96"/>
      <c r="EU17" s="96"/>
      <c r="EV17" s="96"/>
      <c r="EW17" s="96"/>
      <c r="EX17" s="100" t="s">
        <v>153</v>
      </c>
      <c r="EY17" s="101">
        <f>IF(EY7="-",NA(),EY7)</f>
        <v>45.6</v>
      </c>
      <c r="EZ17" s="101">
        <f t="shared" ref="EZ17:FC17" si="19">IF(EZ7="-",NA(),EZ7)</f>
        <v>48.5</v>
      </c>
      <c r="FA17" s="101">
        <f t="shared" si="19"/>
        <v>39.299999999999997</v>
      </c>
      <c r="FB17" s="101">
        <f t="shared" si="19"/>
        <v>43.9</v>
      </c>
      <c r="FC17" s="101">
        <f t="shared" si="19"/>
        <v>49.2</v>
      </c>
      <c r="FD17" s="96"/>
      <c r="FE17" s="96"/>
      <c r="FF17" s="96"/>
      <c r="FG17" s="96"/>
      <c r="FH17" s="100" t="s">
        <v>153</v>
      </c>
      <c r="FI17" s="101">
        <f>IF(FI7="-",NA(),FI7)</f>
        <v>24</v>
      </c>
      <c r="FJ17" s="101">
        <f t="shared" ref="FJ17:FM17" si="20">IF(FJ7="-",NA(),FJ7)</f>
        <v>16.100000000000001</v>
      </c>
      <c r="FK17" s="101">
        <f t="shared" si="20"/>
        <v>7.9</v>
      </c>
      <c r="FL17" s="101">
        <f t="shared" si="20"/>
        <v>39.1</v>
      </c>
      <c r="FM17" s="101">
        <f t="shared" si="20"/>
        <v>16.8</v>
      </c>
      <c r="FN17" s="96"/>
      <c r="FO17" s="96"/>
      <c r="FP17" s="96"/>
      <c r="FQ17" s="96"/>
      <c r="FR17" s="100" t="s">
        <v>153</v>
      </c>
      <c r="FS17" s="101">
        <f>IF(FS7="-",NA(),FS7)</f>
        <v>0</v>
      </c>
      <c r="FT17" s="101">
        <f t="shared" ref="FT17:FW17" si="21">IF(FT7="-",NA(),FT7)</f>
        <v>0</v>
      </c>
      <c r="FU17" s="101">
        <f t="shared" si="21"/>
        <v>0</v>
      </c>
      <c r="FV17" s="101">
        <f t="shared" si="21"/>
        <v>0</v>
      </c>
      <c r="FW17" s="101">
        <f t="shared" si="21"/>
        <v>0</v>
      </c>
      <c r="FX17" s="96"/>
      <c r="FY17" s="96"/>
      <c r="FZ17" s="96"/>
      <c r="GA17" s="96"/>
      <c r="GB17" s="100" t="s">
        <v>153</v>
      </c>
      <c r="GC17" s="101">
        <f>IF(GC7="-",NA(),GC7)</f>
        <v>66.400000000000006</v>
      </c>
      <c r="GD17" s="101">
        <f t="shared" ref="GD17:GG17" si="22">IF(GD7="-",NA(),GD7)</f>
        <v>64.7</v>
      </c>
      <c r="GE17" s="101">
        <f t="shared" si="22"/>
        <v>64.7</v>
      </c>
      <c r="GF17" s="101">
        <f t="shared" si="22"/>
        <v>64.900000000000006</v>
      </c>
      <c r="GG17" s="101">
        <f t="shared" si="22"/>
        <v>63</v>
      </c>
      <c r="GH17" s="96"/>
      <c r="GI17" s="96"/>
      <c r="GJ17" s="96"/>
      <c r="GK17" s="96"/>
      <c r="GL17" s="100" t="s">
        <v>153</v>
      </c>
      <c r="GM17" s="101" t="e">
        <f>IF(GM7="-",NA(),GM7)</f>
        <v>#N/A</v>
      </c>
      <c r="GN17" s="101">
        <f t="shared" ref="GN17:GQ17" si="23">IF(GN7="-",NA(),GN7)</f>
        <v>0</v>
      </c>
      <c r="GO17" s="101">
        <f t="shared" si="23"/>
        <v>0</v>
      </c>
      <c r="GP17" s="101">
        <f t="shared" si="23"/>
        <v>0</v>
      </c>
      <c r="GQ17" s="101">
        <f t="shared" si="23"/>
        <v>0</v>
      </c>
      <c r="GR17" s="96"/>
      <c r="GS17" s="96"/>
      <c r="GT17" s="96"/>
      <c r="GU17" s="96"/>
      <c r="GV17" s="96"/>
      <c r="GW17" s="100" t="s">
        <v>153</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153</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153</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153</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153</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153</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153</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153</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153</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153</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153</v>
      </c>
      <c r="KV17" s="101" t="e">
        <f>IF(KV7="-",NA(),KV7)</f>
        <v>#N/A</v>
      </c>
      <c r="KW17" s="101" t="e">
        <f t="shared" ref="KW17:KZ17" si="34">IF(KW7="-",NA(),KW7)</f>
        <v>#N/A</v>
      </c>
      <c r="KX17" s="101">
        <f t="shared" si="34"/>
        <v>10.6</v>
      </c>
      <c r="KY17" s="101">
        <f t="shared" si="34"/>
        <v>16.3</v>
      </c>
      <c r="KZ17" s="101">
        <f t="shared" si="34"/>
        <v>15.8</v>
      </c>
      <c r="LA17" s="96"/>
      <c r="LB17" s="96"/>
      <c r="LC17" s="96"/>
      <c r="LD17" s="96"/>
      <c r="LE17" s="100" t="s">
        <v>153</v>
      </c>
      <c r="LF17" s="101" t="e">
        <f>IF(LF7="-",NA(),LF7)</f>
        <v>#N/A</v>
      </c>
      <c r="LG17" s="101" t="e">
        <f t="shared" ref="LG17:LJ17" si="35">IF(LG7="-",NA(),LG7)</f>
        <v>#N/A</v>
      </c>
      <c r="LH17" s="101">
        <f t="shared" si="35"/>
        <v>16.100000000000001</v>
      </c>
      <c r="LI17" s="101">
        <f t="shared" si="35"/>
        <v>13</v>
      </c>
      <c r="LJ17" s="101">
        <f t="shared" si="35"/>
        <v>11.5</v>
      </c>
      <c r="LK17" s="96"/>
      <c r="LL17" s="96"/>
      <c r="LM17" s="96"/>
      <c r="LN17" s="96"/>
      <c r="LO17" s="100" t="s">
        <v>153</v>
      </c>
      <c r="LP17" s="101" t="e">
        <f>IF(LP7="-",NA(),LP7)</f>
        <v>#N/A</v>
      </c>
      <c r="LQ17" s="101" t="e">
        <f t="shared" ref="LQ17:LT17" si="36">IF(LQ7="-",NA(),LQ7)</f>
        <v>#N/A</v>
      </c>
      <c r="LR17" s="101">
        <f t="shared" si="36"/>
        <v>0</v>
      </c>
      <c r="LS17" s="101">
        <f t="shared" si="36"/>
        <v>0</v>
      </c>
      <c r="LT17" s="101">
        <f t="shared" si="36"/>
        <v>0</v>
      </c>
      <c r="LU17" s="96"/>
      <c r="LV17" s="96"/>
      <c r="LW17" s="96"/>
      <c r="LX17" s="96"/>
      <c r="LY17" s="100" t="s">
        <v>153</v>
      </c>
      <c r="LZ17" s="101" t="e">
        <f>IF(LZ7="-",NA(),LZ7)</f>
        <v>#N/A</v>
      </c>
      <c r="MA17" s="101" t="e">
        <f t="shared" ref="MA17:MD17" si="37">IF(MA7="-",NA(),MA7)</f>
        <v>#N/A</v>
      </c>
      <c r="MB17" s="101">
        <f t="shared" si="37"/>
        <v>4</v>
      </c>
      <c r="MC17" s="101">
        <f t="shared" si="37"/>
        <v>10</v>
      </c>
      <c r="MD17" s="101">
        <f t="shared" si="37"/>
        <v>16.7</v>
      </c>
      <c r="ME17" s="96"/>
      <c r="MF17" s="96"/>
      <c r="MG17" s="96"/>
      <c r="MH17" s="96"/>
      <c r="MI17" s="100" t="s">
        <v>153</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154</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155</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155</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155</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155</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155</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155</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155</v>
      </c>
      <c r="DJ18" s="101">
        <f>IF(DO7="-",NA(),DO7)</f>
        <v>22.5</v>
      </c>
      <c r="DK18" s="101">
        <f t="shared" ref="DK18:DN18" si="45">IF(DP7="-",NA(),DP7)</f>
        <v>22.3</v>
      </c>
      <c r="DL18" s="101">
        <f t="shared" si="45"/>
        <v>22.1</v>
      </c>
      <c r="DM18" s="101">
        <f t="shared" si="45"/>
        <v>21.1</v>
      </c>
      <c r="DN18" s="101">
        <f t="shared" si="45"/>
        <v>20</v>
      </c>
      <c r="DO18" s="96"/>
      <c r="DP18" s="96"/>
      <c r="DQ18" s="96"/>
      <c r="DR18" s="96"/>
      <c r="DS18" s="100" t="s">
        <v>155</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155</v>
      </c>
      <c r="ED18" s="101">
        <f>IF(EI7="-",NA(),EI7)</f>
        <v>56.2</v>
      </c>
      <c r="EE18" s="101">
        <f t="shared" ref="EE18:EH18" si="47">IF(EJ7="-",NA(),EJ7)</f>
        <v>57</v>
      </c>
      <c r="EF18" s="101">
        <f t="shared" si="47"/>
        <v>57.7</v>
      </c>
      <c r="EG18" s="101">
        <f t="shared" si="47"/>
        <v>59.8</v>
      </c>
      <c r="EH18" s="101">
        <f t="shared" si="47"/>
        <v>59.6</v>
      </c>
      <c r="EI18" s="96"/>
      <c r="EJ18" s="96"/>
      <c r="EK18" s="96"/>
      <c r="EL18" s="96"/>
      <c r="EM18" s="100" t="s">
        <v>155</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155</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155</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155</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155</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155</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155</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155</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155</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155</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155</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155</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155</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155</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155</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155</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155</v>
      </c>
      <c r="KV18" s="101">
        <f>IF(OR(NOT($KV$8),LA7="-"),NA(),LA7)</f>
        <v>3.4</v>
      </c>
      <c r="KW18" s="101">
        <f>IF(OR(NOT($KV$8),LB7="-"),NA(),LB7)</f>
        <v>12.1</v>
      </c>
      <c r="KX18" s="101">
        <f>IF(OR(NOT($KV$8),LC7="-"),NA(),LC7)</f>
        <v>7.1</v>
      </c>
      <c r="KY18" s="101">
        <f>IF(OR(NOT($KV$8),LD7="-"),NA(),LD7)</f>
        <v>8.9</v>
      </c>
      <c r="KZ18" s="101">
        <f>IF(OR(NOT($KV$8),LE7="-"),NA(),LE7)</f>
        <v>11.8</v>
      </c>
      <c r="LA18" s="96"/>
      <c r="LB18" s="96"/>
      <c r="LC18" s="96"/>
      <c r="LD18" s="96"/>
      <c r="LE18" s="100" t="s">
        <v>155</v>
      </c>
      <c r="LF18" s="101">
        <f>IF(OR(NOT($LF$8),LK7="-"),NA(),LK7)</f>
        <v>0</v>
      </c>
      <c r="LG18" s="101">
        <f>IF(OR(NOT($LF$8),LL7="-"),NA(),LL7)</f>
        <v>1.4</v>
      </c>
      <c r="LH18" s="101">
        <f>IF(OR(NOT($LF$8),LM7="-"),NA(),LM7)</f>
        <v>8.6</v>
      </c>
      <c r="LI18" s="101">
        <f>IF(OR(NOT($LF$8),LN7="-"),NA(),LN7)</f>
        <v>2</v>
      </c>
      <c r="LJ18" s="101">
        <f>IF(OR(NOT($LF$8),LO7="-"),NA(),LO7)</f>
        <v>1.4</v>
      </c>
      <c r="LK18" s="96"/>
      <c r="LL18" s="96"/>
      <c r="LM18" s="96"/>
      <c r="LN18" s="96"/>
      <c r="LO18" s="100" t="s">
        <v>155</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155</v>
      </c>
      <c r="LZ18" s="101">
        <f>IF(OR(NOT($LZ$8),ME7="-"),NA(),ME7)</f>
        <v>0</v>
      </c>
      <c r="MA18" s="101">
        <f>IF(OR(NOT($LZ$8),MF7="-"),NA(),MF7)</f>
        <v>1.7</v>
      </c>
      <c r="MB18" s="101">
        <f>IF(OR(NOT($LZ$8),MG7="-"),NA(),MG7)</f>
        <v>2.9</v>
      </c>
      <c r="MC18" s="101">
        <f>IF(OR(NOT($LZ$8),MH7="-"),NA(),MH7)</f>
        <v>3.4</v>
      </c>
      <c r="MD18" s="101">
        <f>IF(OR(NOT($LZ$8),MI7="-"),NA(),MI7)</f>
        <v>5.6</v>
      </c>
      <c r="ME18" s="96"/>
      <c r="MF18" s="96"/>
      <c r="MG18" s="96"/>
      <c r="MH18" s="96"/>
      <c r="MI18" s="100" t="s">
        <v>155</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156</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157</v>
      </c>
      <c r="C20" s="191"/>
      <c r="D20" s="96"/>
    </row>
    <row r="21" spans="1:373">
      <c r="A21" s="93">
        <f t="shared" si="7"/>
        <v>7</v>
      </c>
      <c r="B21" s="191" t="s">
        <v>158</v>
      </c>
      <c r="C21" s="191"/>
      <c r="D21" s="96"/>
    </row>
    <row r="22" spans="1:373">
      <c r="A22" s="93">
        <f t="shared" si="7"/>
        <v>8</v>
      </c>
      <c r="B22" s="191" t="s">
        <v>159</v>
      </c>
      <c r="C22" s="191"/>
      <c r="D22" s="96"/>
      <c r="E22" s="193" t="s">
        <v>160</v>
      </c>
      <c r="F22" s="194"/>
      <c r="G22" s="194"/>
      <c r="H22" s="194"/>
      <c r="I22" s="195"/>
    </row>
    <row r="23" spans="1:373">
      <c r="A23" s="93">
        <f t="shared" si="7"/>
        <v>9</v>
      </c>
      <c r="B23" s="191" t="s">
        <v>161</v>
      </c>
      <c r="C23" s="191"/>
      <c r="D23" s="96"/>
      <c r="E23" s="196"/>
      <c r="F23" s="197"/>
      <c r="G23" s="197"/>
      <c r="H23" s="197"/>
      <c r="I23" s="198"/>
    </row>
    <row r="24" spans="1:373">
      <c r="A24" s="93">
        <f t="shared" si="7"/>
        <v>10</v>
      </c>
      <c r="B24" s="191" t="s">
        <v>162</v>
      </c>
      <c r="C24" s="191"/>
      <c r="D24" s="96"/>
      <c r="E24" s="196"/>
      <c r="F24" s="197"/>
      <c r="G24" s="197"/>
      <c r="H24" s="197"/>
      <c r="I24" s="198"/>
    </row>
    <row r="25" spans="1:373">
      <c r="A25" s="93">
        <f t="shared" si="7"/>
        <v>11</v>
      </c>
      <c r="B25" s="191" t="s">
        <v>163</v>
      </c>
      <c r="C25" s="191"/>
      <c r="D25" s="96"/>
      <c r="E25" s="196"/>
      <c r="F25" s="197"/>
      <c r="G25" s="197"/>
      <c r="H25" s="197"/>
      <c r="I25" s="198"/>
    </row>
    <row r="26" spans="1:373">
      <c r="A26" s="93">
        <f t="shared" si="7"/>
        <v>12</v>
      </c>
      <c r="B26" s="191" t="s">
        <v>164</v>
      </c>
      <c r="C26" s="191"/>
      <c r="D26" s="96"/>
      <c r="E26" s="196"/>
      <c r="F26" s="197"/>
      <c r="G26" s="197"/>
      <c r="H26" s="197"/>
      <c r="I26" s="198"/>
    </row>
    <row r="27" spans="1:373">
      <c r="A27" s="93">
        <f t="shared" si="7"/>
        <v>13</v>
      </c>
      <c r="B27" s="191" t="s">
        <v>165</v>
      </c>
      <c r="C27" s="191"/>
      <c r="D27" s="96"/>
      <c r="E27" s="196"/>
      <c r="F27" s="197"/>
      <c r="G27" s="197"/>
      <c r="H27" s="197"/>
      <c r="I27" s="198"/>
    </row>
    <row r="28" spans="1:373">
      <c r="A28" s="93">
        <f t="shared" si="7"/>
        <v>14</v>
      </c>
      <c r="B28" s="191" t="s">
        <v>166</v>
      </c>
      <c r="C28" s="191"/>
      <c r="D28" s="96"/>
      <c r="E28" s="196"/>
      <c r="F28" s="197"/>
      <c r="G28" s="197"/>
      <c r="H28" s="197"/>
      <c r="I28" s="198"/>
    </row>
    <row r="29" spans="1:373">
      <c r="A29" s="93">
        <f t="shared" si="7"/>
        <v>15</v>
      </c>
      <c r="B29" s="191" t="s">
        <v>167</v>
      </c>
      <c r="C29" s="191"/>
      <c r="D29" s="96"/>
      <c r="E29" s="196"/>
      <c r="F29" s="197"/>
      <c r="G29" s="197"/>
      <c r="H29" s="197"/>
      <c r="I29" s="198"/>
    </row>
    <row r="30" spans="1:373">
      <c r="A30" s="93">
        <f t="shared" si="7"/>
        <v>16</v>
      </c>
      <c r="B30" s="191" t="s">
        <v>168</v>
      </c>
      <c r="C30" s="191"/>
      <c r="D30" s="96"/>
      <c r="E30" s="196"/>
      <c r="F30" s="197"/>
      <c r="G30" s="197"/>
      <c r="H30" s="197"/>
      <c r="I30" s="198"/>
    </row>
    <row r="31" spans="1:373">
      <c r="A31" s="93">
        <f t="shared" si="7"/>
        <v>17</v>
      </c>
      <c r="B31" s="191" t="s">
        <v>169</v>
      </c>
      <c r="C31" s="191"/>
      <c r="D31" s="96"/>
      <c r="E31" s="196"/>
      <c r="F31" s="197"/>
      <c r="G31" s="197"/>
      <c r="H31" s="197"/>
      <c r="I31" s="198"/>
    </row>
    <row r="32" spans="1:373">
      <c r="A32" s="93">
        <f t="shared" si="7"/>
        <v>18</v>
      </c>
      <c r="B32" s="191" t="s">
        <v>170</v>
      </c>
      <c r="C32" s="191"/>
      <c r="D32" s="96"/>
      <c r="E32" s="196"/>
      <c r="F32" s="197"/>
      <c r="G32" s="197"/>
      <c r="H32" s="197"/>
      <c r="I32" s="198"/>
    </row>
    <row r="33" spans="1:9">
      <c r="A33" s="93">
        <f t="shared" si="7"/>
        <v>19</v>
      </c>
      <c r="B33" s="191" t="s">
        <v>171</v>
      </c>
      <c r="C33" s="191"/>
      <c r="D33" s="96"/>
      <c r="E33" s="196"/>
      <c r="F33" s="197"/>
      <c r="G33" s="197"/>
      <c r="H33" s="197"/>
      <c r="I33" s="198"/>
    </row>
    <row r="34" spans="1:9">
      <c r="A34" s="93">
        <f t="shared" si="7"/>
        <v>20</v>
      </c>
      <c r="B34" s="191" t="s">
        <v>172</v>
      </c>
      <c r="C34" s="191"/>
      <c r="D34" s="96"/>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2017-08-18T00:43:51Z</cp:lastPrinted>
  <dcterms:created xsi:type="dcterms:W3CDTF">2017-06-20T03:24:16Z</dcterms:created>
  <dcterms:modified xsi:type="dcterms:W3CDTF">2017-08-23T11:42:35Z</dcterms:modified>
  <cp:category/>
</cp:coreProperties>
</file>