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バス\09　総務省HP公開データ（都道府県・指定都市分）\"/>
    </mc:Choice>
  </mc:AlternateContent>
  <workbookProtection workbookPassword="8649" lockStructure="1"/>
  <bookViews>
    <workbookView xWindow="0" yWindow="0" windowWidth="23040" windowHeight="9408"/>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G20" i="5" l="1"/>
  <c r="AF20" i="5"/>
  <c r="AE20" i="5"/>
  <c r="AD20" i="5"/>
  <c r="AC20" i="5"/>
  <c r="BN19" i="5"/>
  <c r="BM19" i="5"/>
  <c r="BL19" i="5"/>
  <c r="BK19" i="5"/>
  <c r="BJ19" i="5"/>
  <c r="BC19" i="5"/>
  <c r="BB19" i="5"/>
  <c r="BA19" i="5"/>
  <c r="AZ19" i="5"/>
  <c r="AY19" i="5"/>
  <c r="AR19" i="5"/>
  <c r="AQ19" i="5"/>
  <c r="AP19" i="5"/>
  <c r="AO19" i="5"/>
  <c r="AN19" i="5"/>
  <c r="AG19" i="5"/>
  <c r="AF19" i="5"/>
  <c r="AE19" i="5"/>
  <c r="AD19" i="5"/>
  <c r="AC19" i="5"/>
  <c r="FA18" i="5"/>
  <c r="EZ18" i="5"/>
  <c r="EY18" i="5"/>
  <c r="EX18" i="5"/>
  <c r="EW18" i="5"/>
  <c r="EQ18" i="5"/>
  <c r="EP18" i="5"/>
  <c r="EO18" i="5"/>
  <c r="EN18" i="5"/>
  <c r="EM18" i="5"/>
  <c r="EG18" i="5"/>
  <c r="EF18" i="5"/>
  <c r="EE18" i="5"/>
  <c r="ED18" i="5"/>
  <c r="EC18" i="5"/>
  <c r="DW18" i="5"/>
  <c r="DV18" i="5"/>
  <c r="DU18" i="5"/>
  <c r="DT18" i="5"/>
  <c r="DS18" i="5"/>
  <c r="DM18" i="5"/>
  <c r="DL18" i="5"/>
  <c r="DK18" i="5"/>
  <c r="DJ18" i="5"/>
  <c r="DI18" i="5"/>
  <c r="DC18" i="5"/>
  <c r="DB18" i="5"/>
  <c r="DA18" i="5"/>
  <c r="CZ18" i="5"/>
  <c r="CY18" i="5"/>
  <c r="CS18" i="5"/>
  <c r="CR18" i="5"/>
  <c r="CQ18" i="5"/>
  <c r="CP18" i="5"/>
  <c r="CO18" i="5"/>
  <c r="BN18" i="5"/>
  <c r="BM18" i="5"/>
  <c r="BL18" i="5"/>
  <c r="BK18" i="5"/>
  <c r="BJ18" i="5"/>
  <c r="BC18" i="5"/>
  <c r="BB18" i="5"/>
  <c r="BA18" i="5"/>
  <c r="AZ18" i="5"/>
  <c r="AY18" i="5"/>
  <c r="AR18" i="5"/>
  <c r="AQ18" i="5"/>
  <c r="AP18" i="5"/>
  <c r="AO18" i="5"/>
  <c r="AN18" i="5"/>
  <c r="AG18" i="5"/>
  <c r="AF18" i="5"/>
  <c r="AE18" i="5"/>
  <c r="AD18" i="5"/>
  <c r="AC18" i="5"/>
  <c r="FA17" i="5"/>
  <c r="EZ17" i="5"/>
  <c r="EY17" i="5"/>
  <c r="EX17" i="5"/>
  <c r="EW17" i="5"/>
  <c r="EQ17" i="5"/>
  <c r="EP17" i="5"/>
  <c r="EO17" i="5"/>
  <c r="EN17" i="5"/>
  <c r="EM17" i="5"/>
  <c r="EG17" i="5"/>
  <c r="EF17" i="5"/>
  <c r="EE17" i="5"/>
  <c r="ED17" i="5"/>
  <c r="EC17" i="5"/>
  <c r="DW17" i="5"/>
  <c r="DV17" i="5"/>
  <c r="DU17" i="5"/>
  <c r="DT17" i="5"/>
  <c r="DS17" i="5"/>
  <c r="DM17" i="5"/>
  <c r="DL17" i="5"/>
  <c r="DK17" i="5"/>
  <c r="DJ17" i="5"/>
  <c r="DI17" i="5"/>
  <c r="DC17" i="5"/>
  <c r="DB17" i="5"/>
  <c r="DA17" i="5"/>
  <c r="CZ17" i="5"/>
  <c r="CY17" i="5"/>
  <c r="CS17" i="5"/>
  <c r="CR17" i="5"/>
  <c r="CQ17" i="5"/>
  <c r="CP17" i="5"/>
  <c r="CO17" i="5"/>
  <c r="BN17" i="5"/>
  <c r="BM17" i="5"/>
  <c r="BL17" i="5"/>
  <c r="BK17" i="5"/>
  <c r="BJ17" i="5"/>
  <c r="BC17" i="5"/>
  <c r="BB17" i="5"/>
  <c r="BA17" i="5"/>
  <c r="AZ17" i="5"/>
  <c r="AY17" i="5"/>
  <c r="AR17" i="5"/>
  <c r="AQ17" i="5"/>
  <c r="AP17" i="5"/>
  <c r="AO17" i="5"/>
  <c r="AN17" i="5"/>
  <c r="BY14" i="5"/>
  <c r="BY21" i="5" s="1"/>
  <c r="BX14" i="5"/>
  <c r="BX21" i="5" s="1"/>
  <c r="BW14" i="5"/>
  <c r="BW21" i="5" s="1"/>
  <c r="BV14" i="5"/>
  <c r="BV21" i="5" s="1"/>
  <c r="BU14" i="5"/>
  <c r="BU21" i="5" s="1"/>
  <c r="BY13" i="5"/>
  <c r="BY20" i="5" s="1"/>
  <c r="BX13" i="5"/>
  <c r="BX20" i="5" s="1"/>
  <c r="BW13" i="5"/>
  <c r="BW20" i="5" s="1"/>
  <c r="BV13" i="5"/>
  <c r="BV20" i="5" s="1"/>
  <c r="BU13" i="5"/>
  <c r="BU20" i="5" s="1"/>
  <c r="AG13" i="5"/>
  <c r="AF13" i="5"/>
  <c r="AE13" i="5"/>
  <c r="AD13" i="5"/>
  <c r="AC13" i="5"/>
  <c r="FA12" i="5"/>
  <c r="EZ12" i="5"/>
  <c r="EY12" i="5"/>
  <c r="EX12" i="5"/>
  <c r="EW12" i="5"/>
  <c r="EQ12" i="5"/>
  <c r="EP12" i="5"/>
  <c r="EO12" i="5"/>
  <c r="EN12" i="5"/>
  <c r="EM12" i="5"/>
  <c r="EG12" i="5"/>
  <c r="EF12" i="5"/>
  <c r="EE12" i="5"/>
  <c r="ED12" i="5"/>
  <c r="EC12" i="5"/>
  <c r="DW12" i="5"/>
  <c r="DV12" i="5"/>
  <c r="DU12" i="5"/>
  <c r="DT12" i="5"/>
  <c r="DS12" i="5"/>
  <c r="DM12" i="5"/>
  <c r="DL12" i="5"/>
  <c r="DK12" i="5"/>
  <c r="DJ12" i="5"/>
  <c r="DI12" i="5"/>
  <c r="DC12" i="5"/>
  <c r="DB12" i="5"/>
  <c r="DA12" i="5"/>
  <c r="CZ12" i="5"/>
  <c r="CY12" i="5"/>
  <c r="CS12" i="5"/>
  <c r="CR12" i="5"/>
  <c r="CQ12" i="5"/>
  <c r="CP12" i="5"/>
  <c r="CO12" i="5"/>
  <c r="BY12" i="5"/>
  <c r="BY19" i="5" s="1"/>
  <c r="BX12" i="5"/>
  <c r="BX19" i="5" s="1"/>
  <c r="BW12" i="5"/>
  <c r="BW19" i="5" s="1"/>
  <c r="BV12" i="5"/>
  <c r="BV19" i="5" s="1"/>
  <c r="BU12" i="5"/>
  <c r="BU19" i="5" s="1"/>
  <c r="BN12" i="5"/>
  <c r="BM12" i="5"/>
  <c r="BL12" i="5"/>
  <c r="BK12" i="5"/>
  <c r="BJ12" i="5"/>
  <c r="BC12" i="5"/>
  <c r="BB12" i="5"/>
  <c r="BA12" i="5"/>
  <c r="AZ12" i="5"/>
  <c r="AY12" i="5"/>
  <c r="AR12" i="5"/>
  <c r="AQ12" i="5"/>
  <c r="AP12" i="5"/>
  <c r="AO12" i="5"/>
  <c r="AN12" i="5"/>
  <c r="AG12" i="5"/>
  <c r="AF12" i="5"/>
  <c r="AE12" i="5"/>
  <c r="AD12" i="5"/>
  <c r="AC12" i="5"/>
  <c r="FA11" i="5"/>
  <c r="EZ11" i="5"/>
  <c r="EY11" i="5"/>
  <c r="EX11" i="5"/>
  <c r="EW11" i="5"/>
  <c r="EQ11" i="5"/>
  <c r="EP11" i="5"/>
  <c r="EO11" i="5"/>
  <c r="EN11" i="5"/>
  <c r="EM11" i="5"/>
  <c r="EG11" i="5"/>
  <c r="EF11" i="5"/>
  <c r="EE11" i="5"/>
  <c r="ED11" i="5"/>
  <c r="EC11" i="5"/>
  <c r="DW11" i="5"/>
  <c r="DV11" i="5"/>
  <c r="DU11" i="5"/>
  <c r="DT11" i="5"/>
  <c r="DS11" i="5"/>
  <c r="DM11" i="5"/>
  <c r="DL11" i="5"/>
  <c r="DK11" i="5"/>
  <c r="DJ11" i="5"/>
  <c r="DI11" i="5"/>
  <c r="DC11" i="5"/>
  <c r="DB11" i="5"/>
  <c r="DA11" i="5"/>
  <c r="CZ11" i="5"/>
  <c r="CY11" i="5"/>
  <c r="CS11" i="5"/>
  <c r="CR11" i="5"/>
  <c r="CQ11" i="5"/>
  <c r="CP11" i="5"/>
  <c r="CO11" i="5"/>
  <c r="BY11" i="5"/>
  <c r="BY18" i="5" s="1"/>
  <c r="BX11" i="5"/>
  <c r="BX18" i="5" s="1"/>
  <c r="BW11" i="5"/>
  <c r="BW18" i="5" s="1"/>
  <c r="BV11" i="5"/>
  <c r="BV18" i="5" s="1"/>
  <c r="BU11" i="5"/>
  <c r="BU18" i="5" s="1"/>
  <c r="BN11" i="5"/>
  <c r="BM11" i="5"/>
  <c r="BL11" i="5"/>
  <c r="BK11" i="5"/>
  <c r="BJ11" i="5"/>
  <c r="BC11" i="5"/>
  <c r="BB11" i="5"/>
  <c r="BA11" i="5"/>
  <c r="AZ11" i="5"/>
  <c r="AY11" i="5"/>
  <c r="AR11" i="5"/>
  <c r="AQ11" i="5"/>
  <c r="AP11" i="5"/>
  <c r="AO11" i="5"/>
  <c r="AN11" i="5"/>
  <c r="EV8" i="5"/>
  <c r="EL8" i="5"/>
  <c r="EB8" i="5"/>
  <c r="DR8" i="5"/>
  <c r="DH8" i="5"/>
  <c r="CX8" i="5"/>
  <c r="CN8" i="5"/>
  <c r="BT8" i="5"/>
  <c r="BI8" i="5"/>
  <c r="AX8" i="5"/>
  <c r="AM8" i="5"/>
  <c r="AB8" i="5"/>
  <c r="AC6" i="5"/>
  <c r="BK9" i="4" s="1"/>
  <c r="AB6" i="5"/>
  <c r="BF9" i="4" s="1"/>
  <c r="AA6" i="5"/>
  <c r="Z6" i="5"/>
  <c r="AV9" i="4" s="1"/>
  <c r="Y6" i="5"/>
  <c r="AQ9" i="4" s="1"/>
  <c r="X6" i="5"/>
  <c r="BK8" i="4" s="1"/>
  <c r="W6" i="5"/>
  <c r="V6" i="5"/>
  <c r="BA8" i="4" s="1"/>
  <c r="U6" i="5"/>
  <c r="AV8" i="4" s="1"/>
  <c r="T6" i="5"/>
  <c r="AQ8" i="4" s="1"/>
  <c r="S6" i="5"/>
  <c r="R6" i="5"/>
  <c r="Q6" i="5"/>
  <c r="P6" i="5"/>
  <c r="O6" i="5"/>
  <c r="N6" i="5"/>
  <c r="M6" i="5"/>
  <c r="L6" i="5"/>
  <c r="K6" i="5"/>
  <c r="J6" i="5"/>
  <c r="I6" i="5"/>
  <c r="B8" i="4" s="1"/>
  <c r="H6" i="5"/>
  <c r="B6" i="4" s="1"/>
  <c r="G6" i="5"/>
  <c r="F6" i="5"/>
  <c r="E6" i="5"/>
  <c r="D6" i="5"/>
  <c r="C6" i="5"/>
  <c r="B6" i="5"/>
  <c r="F10" i="5" s="1"/>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2" i="4"/>
  <c r="J12" i="4"/>
  <c r="B12" i="4"/>
  <c r="Z10" i="4"/>
  <c r="R10" i="4"/>
  <c r="J10" i="4"/>
  <c r="B10" i="4"/>
  <c r="BA9" i="4"/>
  <c r="BF8" i="4"/>
  <c r="Z8" i="4"/>
  <c r="R8" i="4"/>
  <c r="J8" i="4"/>
  <c r="FA16" i="5" l="1"/>
  <c r="EG16" i="5"/>
  <c r="DM16" i="5"/>
  <c r="CS16" i="5"/>
  <c r="BC16" i="5"/>
  <c r="AG11" i="5"/>
  <c r="EQ10" i="5"/>
  <c r="DW10" i="5"/>
  <c r="DC10" i="5"/>
  <c r="BY10" i="5"/>
  <c r="BC10" i="5"/>
  <c r="BY17" i="5"/>
  <c r="AG17" i="5"/>
  <c r="EQ16" i="5"/>
  <c r="DW16" i="5"/>
  <c r="DC16" i="5"/>
  <c r="BN16" i="5"/>
  <c r="AR16" i="5"/>
  <c r="FA10" i="5"/>
  <c r="EG10" i="5"/>
  <c r="DM10" i="5"/>
  <c r="CS10" i="5"/>
  <c r="BN10" i="5"/>
  <c r="AR10" i="5"/>
  <c r="BK7" i="4"/>
  <c r="C10" i="5"/>
  <c r="E10" i="5"/>
  <c r="B10" i="5"/>
  <c r="D10" i="5"/>
  <c r="EY16" i="5" l="1"/>
  <c r="EE16" i="5"/>
  <c r="DK16" i="5"/>
  <c r="CQ16" i="5"/>
  <c r="BA16" i="5"/>
  <c r="AE11" i="5"/>
  <c r="EO10" i="5"/>
  <c r="DU10" i="5"/>
  <c r="DA10" i="5"/>
  <c r="BW10" i="5"/>
  <c r="BA10" i="5"/>
  <c r="BW17" i="5"/>
  <c r="AE17" i="5"/>
  <c r="EO16" i="5"/>
  <c r="DU16" i="5"/>
  <c r="DA16" i="5"/>
  <c r="BL16" i="5"/>
  <c r="AP16" i="5"/>
  <c r="EY10" i="5"/>
  <c r="EE10" i="5"/>
  <c r="DK10" i="5"/>
  <c r="CQ10" i="5"/>
  <c r="BL10" i="5"/>
  <c r="AP10" i="5"/>
  <c r="BA7" i="4"/>
  <c r="EW16" i="5"/>
  <c r="EC16" i="5"/>
  <c r="DI16" i="5"/>
  <c r="CO16" i="5"/>
  <c r="AY16" i="5"/>
  <c r="AC11" i="5"/>
  <c r="EM10" i="5"/>
  <c r="DS10" i="5"/>
  <c r="CY10" i="5"/>
  <c r="BU10" i="5"/>
  <c r="AY10" i="5"/>
  <c r="BU17" i="5"/>
  <c r="AC17" i="5"/>
  <c r="EM16" i="5"/>
  <c r="DS16" i="5"/>
  <c r="CY16" i="5"/>
  <c r="BJ16" i="5"/>
  <c r="AN16" i="5"/>
  <c r="EW10" i="5"/>
  <c r="EC10" i="5"/>
  <c r="DI10" i="5"/>
  <c r="CO10" i="5"/>
  <c r="BJ10" i="5"/>
  <c r="AN10" i="5"/>
  <c r="AQ7" i="4"/>
  <c r="BV17" i="5"/>
  <c r="AD17" i="5"/>
  <c r="EN16" i="5"/>
  <c r="DT16" i="5"/>
  <c r="CZ16" i="5"/>
  <c r="BK16" i="5"/>
  <c r="AO16" i="5"/>
  <c r="EX10" i="5"/>
  <c r="ED10" i="5"/>
  <c r="DJ10" i="5"/>
  <c r="CP10" i="5"/>
  <c r="BK10" i="5"/>
  <c r="AO10" i="5"/>
  <c r="EX16" i="5"/>
  <c r="ED16" i="5"/>
  <c r="DJ16" i="5"/>
  <c r="CP16" i="5"/>
  <c r="AZ16" i="5"/>
  <c r="AD11" i="5"/>
  <c r="EN10" i="5"/>
  <c r="DT10" i="5"/>
  <c r="CZ10" i="5"/>
  <c r="BV10" i="5"/>
  <c r="AZ10" i="5"/>
  <c r="AV7" i="4"/>
  <c r="BX17" i="5"/>
  <c r="AF17" i="5"/>
  <c r="EP16" i="5"/>
  <c r="DV16" i="5"/>
  <c r="DB16" i="5"/>
  <c r="BM16" i="5"/>
  <c r="AQ16" i="5"/>
  <c r="EZ10" i="5"/>
  <c r="EF10" i="5"/>
  <c r="DL10" i="5"/>
  <c r="CR10" i="5"/>
  <c r="BM10" i="5"/>
  <c r="AQ10" i="5"/>
  <c r="EZ16" i="5"/>
  <c r="EF16" i="5"/>
  <c r="DL16" i="5"/>
  <c r="CR16" i="5"/>
  <c r="BB16" i="5"/>
  <c r="AF11" i="5"/>
  <c r="EP10" i="5"/>
  <c r="DV10" i="5"/>
  <c r="DB10" i="5"/>
  <c r="BX10" i="5"/>
  <c r="BB10" i="5"/>
  <c r="BF7" i="4"/>
</calcChain>
</file>

<file path=xl/sharedStrings.xml><?xml version="1.0" encoding="utf-8"?>
<sst xmlns="http://schemas.openxmlformats.org/spreadsheetml/2006/main" count="313" uniqueCount="126">
  <si>
    <t>経営比較分析表</t>
    <phoneticPr fontId="7"/>
  </si>
  <si>
    <t>業務名</t>
    <rPh sb="2" eb="3">
      <t>メイ</t>
    </rPh>
    <phoneticPr fontId="7"/>
  </si>
  <si>
    <t>業種名</t>
    <rPh sb="2" eb="3">
      <t>メイ</t>
    </rPh>
    <phoneticPr fontId="7"/>
  </si>
  <si>
    <t>事業名</t>
    <phoneticPr fontId="7"/>
  </si>
  <si>
    <t>資金不足比率（％）</t>
  </si>
  <si>
    <t>年間輸送人員（千人）</t>
    <phoneticPr fontId="7"/>
  </si>
  <si>
    <t>営業路線（km）</t>
    <phoneticPr fontId="7"/>
  </si>
  <si>
    <t>年間走行キロ（千km）</t>
    <phoneticPr fontId="7"/>
  </si>
  <si>
    <t>在籍車両数（両）</t>
    <phoneticPr fontId="7"/>
  </si>
  <si>
    <t>職員数（人）</t>
    <phoneticPr fontId="7"/>
  </si>
  <si>
    <t>他会計負担額（千円）</t>
    <rPh sb="0" eb="1">
      <t>ホカ</t>
    </rPh>
    <rPh sb="1" eb="3">
      <t>カイケイ</t>
    </rPh>
    <rPh sb="3" eb="5">
      <t>フタン</t>
    </rPh>
    <rPh sb="5" eb="6">
      <t>ガク</t>
    </rPh>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</si>
  <si>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</si>
  <si>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</si>
  <si>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</si>
  <si>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</si>
  <si>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</si>
  <si>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</si>
  <si>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</si>
  <si>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</si>
  <si>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</si>
  <si>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</si>
  <si>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</si>
  <si>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</si>
  <si>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</si>
  <si>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</si>
  <si>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</si>
  <si>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</si>
  <si>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</si>
  <si>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</si>
  <si>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</si>
  <si>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</si>
  <si>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</si>
  <si>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</si>
  <si>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</si>
  <si>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</si>
  <si>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</si>
  <si>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</si>
  <si>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</si>
  <si>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</si>
  <si>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</si>
  <si>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</si>
  <si>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</si>
  <si>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</si>
  <si>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</si>
  <si>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</si>
  <si>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</si>
  <si>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</si>
  <si>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</si>
  <si>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</si>
  <si>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</si>
  <si>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</si>
  <si>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</si>
  <si>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</si>
  <si>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</si>
  <si>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</si>
  <si>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</si>
  <si>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</si>
  <si>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</si>
  <si>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</si>
  <si>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</si>
  <si>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</si>
  <si>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</si>
  <si>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</si>
  <si>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</si>
  <si>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</si>
  <si>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</si>
  <si>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</si>
  <si>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</si>
  <si>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</si>
  <si>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</si>
  <si>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</si>
  <si>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</si>
  <si>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</si>
  <si>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</si>
  <si>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</si>
  <si>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</si>
  <si>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</si>
  <si>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</si>
  <si>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</si>
  <si>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</si>
  <si>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</si>
  <si>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</si>
  <si>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</si>
  <si>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</si>
  <si>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</si>
  <si>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</si>
  <si>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2015</t>
  </si>
  <si>
    <t>141003</t>
  </si>
  <si>
    <t>46</t>
  </si>
  <si>
    <t>03</t>
  </si>
  <si>
    <t>3</t>
  </si>
  <si>
    <t>000</t>
  </si>
  <si>
    <t>神奈川県　横浜市</t>
  </si>
  <si>
    <t>法適用</t>
  </si>
  <si>
    <t>交通事業</t>
  </si>
  <si>
    <t>自動車運送事業</t>
  </si>
  <si>
    <t>-</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</si>
  <si>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</si>
  <si>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</si>
  <si>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</si>
  <si>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</si>
  <si>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</si>
  <si>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</si>
  <si>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</si>
  <si>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</si>
  <si>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</si>
  <si>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</si>
  <si>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</si>
  <si>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</si>
  <si>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</si>
  <si>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</si>
  <si>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当該値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</si>
  <si>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</si>
  <si>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</si>
  <si>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</si>
  <si>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</si>
  <si>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</si>
  <si>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</si>
  <si>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</si>
  <si>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</si>
  <si>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</si>
  <si>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</si>
  <si>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</si>
  <si>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t xml:space="preserve">　横浜市では、これまでの経営改革の成果により、「自主自立の経営」を持続できる基盤を確立しました。事業エリアが異なることから、単純な比較はできないものの、他の公営企業の平均と比較しても健全な事業運営を行っているものと考えられます。
①経常収支比率は、100％以上を維持しており、健
　全な事業運営を行っています。
②営業収支比率は、100％以上を維持しており、健
　全な事業運営を行っています。
③流動比率は、100％以上を維持しており、健全な
　事業運営を行っています。
④累積欠損金比率は、26年度の会計制度の見直しに
　伴い発生した累積欠損金が、利益計上により減少
　傾向にあります。
⑤利用者１回当たり他会計負担金は、他の公営企業
　と比べ低い傾向にあり、任意補助金に頼らない、
　自主自立の経営を持続しています。
⑥利用者１回当たり運行経費は、他の公営企業と比
　べ低い傾向にあり、また経年で比較しても減少傾
　向にあります。
⑦他会計負担比率は、他の公営企業と比べ低い傾向
　にあり、任意補助金に頼らない、自主自立の経営
　を持続しています。
⑧企業債残高対料金収入比率は、他の公営企業に比
　べ低い傾向にあり、また、企業債の計画的な償還
　により、減少傾向にあります。
⑨有形固定資産減価償却率は、概ね他の公営企業と
　同水準にあります。今後、老朽化している施設へ
　の計画的投資が必要です。
</t>
    <rPh sb="1" eb="4">
      <t>ヨコハマシ</t>
    </rPh>
    <rPh sb="12" eb="14">
      <t>ケイエイ</t>
    </rPh>
    <rPh sb="14" eb="16">
      <t>カイカク</t>
    </rPh>
    <rPh sb="17" eb="19">
      <t>セイカ</t>
    </rPh>
    <rPh sb="24" eb="26">
      <t>ジシュ</t>
    </rPh>
    <rPh sb="26" eb="28">
      <t>ジリツ</t>
    </rPh>
    <rPh sb="29" eb="31">
      <t>ケイエイ</t>
    </rPh>
    <rPh sb="33" eb="35">
      <t>ジゾク</t>
    </rPh>
    <rPh sb="38" eb="40">
      <t>キバン</t>
    </rPh>
    <rPh sb="41" eb="43">
      <t>カクリツ</t>
    </rPh>
    <rPh sb="48" eb="50">
      <t>ジギョウ</t>
    </rPh>
    <rPh sb="54" eb="55">
      <t>コト</t>
    </rPh>
    <rPh sb="62" eb="64">
      <t>タンジュン</t>
    </rPh>
    <rPh sb="65" eb="67">
      <t>ヒカク</t>
    </rPh>
    <rPh sb="76" eb="77">
      <t>タ</t>
    </rPh>
    <rPh sb="78" eb="80">
      <t>コウエイ</t>
    </rPh>
    <rPh sb="80" eb="82">
      <t>キギョウ</t>
    </rPh>
    <rPh sb="83" eb="85">
      <t>ヘイキン</t>
    </rPh>
    <rPh sb="86" eb="88">
      <t>ヒカク</t>
    </rPh>
    <rPh sb="91" eb="93">
      <t>ケンゼン</t>
    </rPh>
    <rPh sb="94" eb="96">
      <t>ジギョウ</t>
    </rPh>
    <rPh sb="96" eb="98">
      <t>ウンエイ</t>
    </rPh>
    <rPh sb="99" eb="100">
      <t>オコナ</t>
    </rPh>
    <rPh sb="107" eb="108">
      <t>カンガ</t>
    </rPh>
    <rPh sb="116" eb="118">
      <t>ケイジョウ</t>
    </rPh>
    <rPh sb="118" eb="120">
      <t>シュウシ</t>
    </rPh>
    <rPh sb="120" eb="122">
      <t>ヒリツ</t>
    </rPh>
    <rPh sb="128" eb="130">
      <t>イジョウ</t>
    </rPh>
    <rPh sb="131" eb="133">
      <t>イジ</t>
    </rPh>
    <rPh sb="143" eb="145">
      <t>ジギョウ</t>
    </rPh>
    <rPh sb="145" eb="147">
      <t>ウンエイ</t>
    </rPh>
    <rPh sb="148" eb="149">
      <t>オコナ</t>
    </rPh>
    <rPh sb="157" eb="159">
      <t>エイギョウ</t>
    </rPh>
    <rPh sb="159" eb="161">
      <t>シュウシ</t>
    </rPh>
    <rPh sb="161" eb="163">
      <t>ヒリツ</t>
    </rPh>
    <rPh sb="169" eb="171">
      <t>イジョウ</t>
    </rPh>
    <rPh sb="172" eb="174">
      <t>イジ</t>
    </rPh>
    <rPh sb="184" eb="186">
      <t>ジギョウ</t>
    </rPh>
    <rPh sb="186" eb="188">
      <t>ウンエイ</t>
    </rPh>
    <rPh sb="189" eb="190">
      <t>オコナ</t>
    </rPh>
    <rPh sb="198" eb="200">
      <t>リュウドウ</t>
    </rPh>
    <rPh sb="200" eb="202">
      <t>ヒリツ</t>
    </rPh>
    <rPh sb="208" eb="210">
      <t>イジョウ</t>
    </rPh>
    <rPh sb="211" eb="213">
      <t>イジ</t>
    </rPh>
    <rPh sb="218" eb="220">
      <t>ケンゼン</t>
    </rPh>
    <rPh sb="223" eb="225">
      <t>ジギョウ</t>
    </rPh>
    <rPh sb="225" eb="227">
      <t>ウンエイ</t>
    </rPh>
    <rPh sb="228" eb="229">
      <t>オコナ</t>
    </rPh>
    <rPh sb="237" eb="239">
      <t>ルイセキ</t>
    </rPh>
    <rPh sb="239" eb="242">
      <t>ケッソンキン</t>
    </rPh>
    <rPh sb="242" eb="244">
      <t>ヒリツ</t>
    </rPh>
    <rPh sb="248" eb="250">
      <t>ネンド</t>
    </rPh>
    <rPh sb="251" eb="253">
      <t>カイケイ</t>
    </rPh>
    <rPh sb="253" eb="255">
      <t>セイド</t>
    </rPh>
    <rPh sb="256" eb="258">
      <t>ミナオ</t>
    </rPh>
    <rPh sb="262" eb="263">
      <t>トモナ</t>
    </rPh>
    <rPh sb="264" eb="266">
      <t>ハッセイ</t>
    </rPh>
    <rPh sb="268" eb="270">
      <t>ルイセキ</t>
    </rPh>
    <rPh sb="270" eb="273">
      <t>ケッソンキン</t>
    </rPh>
    <rPh sb="275" eb="277">
      <t>リエキ</t>
    </rPh>
    <rPh sb="277" eb="279">
      <t>ケイジョウ</t>
    </rPh>
    <rPh sb="282" eb="284">
      <t>ゲンショウ</t>
    </rPh>
    <rPh sb="296" eb="299">
      <t>リヨウシャ</t>
    </rPh>
    <rPh sb="300" eb="301">
      <t>カイ</t>
    </rPh>
    <rPh sb="301" eb="302">
      <t>ア</t>
    </rPh>
    <rPh sb="304" eb="305">
      <t>タ</t>
    </rPh>
    <rPh sb="305" eb="307">
      <t>カイケイ</t>
    </rPh>
    <rPh sb="307" eb="310">
      <t>フタンキン</t>
    </rPh>
    <rPh sb="312" eb="313">
      <t>タ</t>
    </rPh>
    <rPh sb="314" eb="316">
      <t>コウエイ</t>
    </rPh>
    <rPh sb="316" eb="318">
      <t>キギョウ</t>
    </rPh>
    <rPh sb="321" eb="322">
      <t>クラ</t>
    </rPh>
    <rPh sb="323" eb="324">
      <t>ヒク</t>
    </rPh>
    <rPh sb="325" eb="327">
      <t>ケイコウ</t>
    </rPh>
    <rPh sb="331" eb="333">
      <t>ニンイ</t>
    </rPh>
    <rPh sb="333" eb="336">
      <t>ホジョキン</t>
    </rPh>
    <rPh sb="337" eb="338">
      <t>タヨ</t>
    </rPh>
    <rPh sb="344" eb="346">
      <t>ジシュ</t>
    </rPh>
    <rPh sb="346" eb="348">
      <t>ジリツ</t>
    </rPh>
    <rPh sb="349" eb="351">
      <t>ケイエイ</t>
    </rPh>
    <rPh sb="352" eb="354">
      <t>ジゾク</t>
    </rPh>
    <rPh sb="362" eb="365">
      <t>リヨウシャ</t>
    </rPh>
    <rPh sb="366" eb="367">
      <t>カイ</t>
    </rPh>
    <rPh sb="367" eb="368">
      <t>ア</t>
    </rPh>
    <rPh sb="370" eb="372">
      <t>ウンコウ</t>
    </rPh>
    <rPh sb="372" eb="374">
      <t>ケイヒ</t>
    </rPh>
    <rPh sb="376" eb="377">
      <t>タ</t>
    </rPh>
    <rPh sb="378" eb="380">
      <t>コウエイ</t>
    </rPh>
    <rPh sb="380" eb="382">
      <t>キギョウ</t>
    </rPh>
    <rPh sb="383" eb="384">
      <t>クラ</t>
    </rPh>
    <rPh sb="387" eb="388">
      <t>ヒク</t>
    </rPh>
    <rPh sb="389" eb="391">
      <t>ケイコウ</t>
    </rPh>
    <rPh sb="397" eb="399">
      <t>ケイネン</t>
    </rPh>
    <rPh sb="400" eb="402">
      <t>ヒカク</t>
    </rPh>
    <rPh sb="405" eb="407">
      <t>ゲンショウ</t>
    </rPh>
    <rPh sb="419" eb="420">
      <t>タ</t>
    </rPh>
    <rPh sb="420" eb="422">
      <t>カイケイ</t>
    </rPh>
    <rPh sb="422" eb="424">
      <t>フタン</t>
    </rPh>
    <rPh sb="424" eb="426">
      <t>ヒリツ</t>
    </rPh>
    <rPh sb="478" eb="480">
      <t>キギョウ</t>
    </rPh>
    <rPh sb="480" eb="481">
      <t>サイ</t>
    </rPh>
    <rPh sb="481" eb="483">
      <t>ザンダカ</t>
    </rPh>
    <rPh sb="483" eb="484">
      <t>タイ</t>
    </rPh>
    <rPh sb="484" eb="486">
      <t>リョウキン</t>
    </rPh>
    <rPh sb="486" eb="488">
      <t>シュウニュウ</t>
    </rPh>
    <rPh sb="488" eb="490">
      <t>ヒリツ</t>
    </rPh>
    <rPh sb="492" eb="493">
      <t>タ</t>
    </rPh>
    <rPh sb="494" eb="496">
      <t>コウエイ</t>
    </rPh>
    <rPh sb="496" eb="498">
      <t>キギョウ</t>
    </rPh>
    <rPh sb="499" eb="500">
      <t>クラ</t>
    </rPh>
    <rPh sb="503" eb="504">
      <t>ヒク</t>
    </rPh>
    <rPh sb="505" eb="507">
      <t>ケイコウ</t>
    </rPh>
    <rPh sb="514" eb="516">
      <t>キギョウ</t>
    </rPh>
    <rPh sb="516" eb="517">
      <t>サイ</t>
    </rPh>
    <rPh sb="518" eb="521">
      <t>ケイカクテキ</t>
    </rPh>
    <rPh sb="522" eb="524">
      <t>ショウカン</t>
    </rPh>
    <rPh sb="530" eb="532">
      <t>ゲンショウ</t>
    </rPh>
    <rPh sb="532" eb="534">
      <t>ケイコウ</t>
    </rPh>
    <rPh sb="542" eb="544">
      <t>ユウケイ</t>
    </rPh>
    <rPh sb="544" eb="546">
      <t>コテイ</t>
    </rPh>
    <rPh sb="546" eb="548">
      <t>シサン</t>
    </rPh>
    <rPh sb="548" eb="550">
      <t>ゲンカ</t>
    </rPh>
    <rPh sb="550" eb="552">
      <t>ショウキャク</t>
    </rPh>
    <rPh sb="552" eb="553">
      <t>リツ</t>
    </rPh>
    <rPh sb="555" eb="556">
      <t>オオム</t>
    </rPh>
    <rPh sb="557" eb="558">
      <t>タ</t>
    </rPh>
    <rPh sb="559" eb="561">
      <t>コウエイ</t>
    </rPh>
    <rPh sb="561" eb="563">
      <t>キギョウ</t>
    </rPh>
    <rPh sb="566" eb="567">
      <t>ドウ</t>
    </rPh>
    <rPh sb="567" eb="569">
      <t>スイジュン</t>
    </rPh>
    <rPh sb="575" eb="577">
      <t>コンゴ</t>
    </rPh>
    <phoneticPr fontId="4"/>
  </si>
  <si>
    <t>①走行キロ当たりの収入、②走行キロ当たりの運送
　原価及び③走行キロ当たり人件費は、運行エリア
　が異なることから単純比較はできないものの、民
　間事業者平均より高い傾向にあります。
　　なお、横浜市では、自主自立の経営を確立させ
　るため、公民較差を縮小した新たな給料表を導入
　しました。
④乗車効率は、公営企業平均より高い傾向にありま
　す。横浜市では、お客様に市営バスを選んでいた
　だくため、お客様の利便性を向上させる取組とし
　て定時性向上をはじめとする、ダイヤ改正を実施
　しております。</t>
    <rPh sb="1" eb="3">
      <t>ソウコウ</t>
    </rPh>
    <rPh sb="5" eb="6">
      <t>ア</t>
    </rPh>
    <rPh sb="9" eb="11">
      <t>シュウニュウ</t>
    </rPh>
    <rPh sb="27" eb="28">
      <t>オヨ</t>
    </rPh>
    <rPh sb="42" eb="44">
      <t>ウンコウ</t>
    </rPh>
    <rPh sb="50" eb="51">
      <t>コト</t>
    </rPh>
    <rPh sb="57" eb="59">
      <t>タンジュン</t>
    </rPh>
    <rPh sb="59" eb="61">
      <t>ヒカク</t>
    </rPh>
    <rPh sb="74" eb="76">
      <t>ジギョウ</t>
    </rPh>
    <rPh sb="76" eb="77">
      <t>シャ</t>
    </rPh>
    <rPh sb="81" eb="82">
      <t>タカ</t>
    </rPh>
    <rPh sb="83" eb="85">
      <t>ケイコウ</t>
    </rPh>
    <rPh sb="97" eb="100">
      <t>ヨコハマシ</t>
    </rPh>
    <rPh sb="103" eb="105">
      <t>ジシュ</t>
    </rPh>
    <rPh sb="105" eb="107">
      <t>ジリツ</t>
    </rPh>
    <rPh sb="108" eb="110">
      <t>ケイエイ</t>
    </rPh>
    <rPh sb="111" eb="113">
      <t>カクリツ</t>
    </rPh>
    <rPh sb="121" eb="123">
      <t>コウミン</t>
    </rPh>
    <rPh sb="123" eb="125">
      <t>カクサ</t>
    </rPh>
    <rPh sb="126" eb="128">
      <t>シュクショウ</t>
    </rPh>
    <rPh sb="130" eb="131">
      <t>アラ</t>
    </rPh>
    <rPh sb="133" eb="135">
      <t>キュウリョウ</t>
    </rPh>
    <rPh sb="135" eb="136">
      <t>ヒョウ</t>
    </rPh>
    <rPh sb="148" eb="150">
      <t>ジョウシャ</t>
    </rPh>
    <rPh sb="150" eb="152">
      <t>コウリツ</t>
    </rPh>
    <rPh sb="154" eb="156">
      <t>コウエイ</t>
    </rPh>
    <rPh sb="156" eb="158">
      <t>キギョウ</t>
    </rPh>
    <rPh sb="158" eb="160">
      <t>ヘイキン</t>
    </rPh>
    <rPh sb="162" eb="163">
      <t>タカ</t>
    </rPh>
    <rPh sb="164" eb="166">
      <t>ケイコウ</t>
    </rPh>
    <rPh sb="174" eb="177">
      <t>ヨコハマシ</t>
    </rPh>
    <rPh sb="181" eb="183">
      <t>キャクサマ</t>
    </rPh>
    <rPh sb="184" eb="186">
      <t>シエイ</t>
    </rPh>
    <rPh sb="189" eb="190">
      <t>エラ</t>
    </rPh>
    <rPh sb="202" eb="204">
      <t>キャクサマ</t>
    </rPh>
    <rPh sb="205" eb="208">
      <t>リベンセイ</t>
    </rPh>
    <rPh sb="209" eb="211">
      <t>コウジョウ</t>
    </rPh>
    <rPh sb="221" eb="224">
      <t>テイジセイ</t>
    </rPh>
    <rPh sb="224" eb="226">
      <t>コウジョウ</t>
    </rPh>
    <rPh sb="240" eb="242">
      <t>ジッシ</t>
    </rPh>
    <phoneticPr fontId="4"/>
  </si>
  <si>
    <t>　これまでの指標をみると、横浜市の経営状況は概ね健全な状態であると考えられます。
　しかしながら、少子高齢化の進展などにより乗車料収入の大幅な伸びが期待できないなど、経営環境は決して楽観できるものではありません。
　今後も安全確保を最優先に、市営交通　中期経営計画（平成27年度～30年度）や今後策定を予定している経営戦略に基づいて、お客様サービスのさらなる向上や老朽化した施設・設備への計画的な投資を行い、持続的に市民の皆様に安全・確実・快適な交通サービスを提供できる公営企業として安定的な事業運営に取り組んでまいります。</t>
    <rPh sb="6" eb="8">
      <t>シヒョウ</t>
    </rPh>
    <rPh sb="13" eb="16">
      <t>ヨコハマシ</t>
    </rPh>
    <rPh sb="17" eb="19">
      <t>ケイエイ</t>
    </rPh>
    <rPh sb="19" eb="21">
      <t>ジョウキョウ</t>
    </rPh>
    <rPh sb="22" eb="23">
      <t>オオム</t>
    </rPh>
    <rPh sb="24" eb="26">
      <t>ケンゼン</t>
    </rPh>
    <rPh sb="27" eb="29">
      <t>ジョウタイ</t>
    </rPh>
    <rPh sb="33" eb="34">
      <t>カンガ</t>
    </rPh>
    <rPh sb="49" eb="51">
      <t>ショウシ</t>
    </rPh>
    <rPh sb="51" eb="54">
      <t>コウレイカ</t>
    </rPh>
    <rPh sb="55" eb="57">
      <t>シンテン</t>
    </rPh>
    <rPh sb="62" eb="64">
      <t>ジョウシャ</t>
    </rPh>
    <rPh sb="64" eb="65">
      <t>リョウ</t>
    </rPh>
    <rPh sb="65" eb="67">
      <t>シュウニュウ</t>
    </rPh>
    <rPh sb="68" eb="70">
      <t>オオハバ</t>
    </rPh>
    <rPh sb="71" eb="72">
      <t>ノ</t>
    </rPh>
    <rPh sb="74" eb="76">
      <t>キタイ</t>
    </rPh>
    <rPh sb="83" eb="85">
      <t>ケイエイ</t>
    </rPh>
    <rPh sb="85" eb="87">
      <t>カンキョウ</t>
    </rPh>
    <rPh sb="88" eb="89">
      <t>ケッ</t>
    </rPh>
    <rPh sb="91" eb="93">
      <t>ラッカン</t>
    </rPh>
    <rPh sb="108" eb="110">
      <t>コンゴ</t>
    </rPh>
    <rPh sb="111" eb="113">
      <t>アンゼン</t>
    </rPh>
    <rPh sb="113" eb="115">
      <t>カクホ</t>
    </rPh>
    <rPh sb="116" eb="117">
      <t>サイ</t>
    </rPh>
    <rPh sb="117" eb="119">
      <t>ユウセン</t>
    </rPh>
    <rPh sb="121" eb="123">
      <t>シエイ</t>
    </rPh>
    <rPh sb="123" eb="125">
      <t>コウツウ</t>
    </rPh>
    <rPh sb="126" eb="128">
      <t>チュウキ</t>
    </rPh>
    <rPh sb="128" eb="130">
      <t>ケイエイ</t>
    </rPh>
    <rPh sb="130" eb="132">
      <t>ケイカク</t>
    </rPh>
    <rPh sb="133" eb="135">
      <t>ヘイセイ</t>
    </rPh>
    <rPh sb="137" eb="139">
      <t>ネンド</t>
    </rPh>
    <rPh sb="142" eb="144">
      <t>ネンド</t>
    </rPh>
    <rPh sb="146" eb="148">
      <t>コンゴ</t>
    </rPh>
    <rPh sb="148" eb="150">
      <t>サクテイ</t>
    </rPh>
    <rPh sb="151" eb="153">
      <t>ヨテイ</t>
    </rPh>
    <rPh sb="157" eb="159">
      <t>ケイエイ</t>
    </rPh>
    <rPh sb="159" eb="161">
      <t>センリャク</t>
    </rPh>
    <rPh sb="162" eb="163">
      <t>モト</t>
    </rPh>
    <rPh sb="168" eb="170">
      <t>キャクサマ</t>
    </rPh>
    <rPh sb="179" eb="181">
      <t>コウジョウ</t>
    </rPh>
    <rPh sb="182" eb="185">
      <t>ロウキュウカ</t>
    </rPh>
    <rPh sb="187" eb="189">
      <t>シセツ</t>
    </rPh>
    <rPh sb="190" eb="192">
      <t>セツビ</t>
    </rPh>
    <rPh sb="194" eb="197">
      <t>ケイカクテキ</t>
    </rPh>
    <rPh sb="198" eb="200">
      <t>トウシ</t>
    </rPh>
    <rPh sb="201" eb="202">
      <t>オコナ</t>
    </rPh>
    <rPh sb="204" eb="207">
      <t>ジゾクテキ</t>
    </rPh>
    <rPh sb="208" eb="210">
      <t>シミン</t>
    </rPh>
    <rPh sb="211" eb="213">
      <t>ミナサマ</t>
    </rPh>
    <rPh sb="214" eb="216">
      <t>アンゼン</t>
    </rPh>
    <rPh sb="217" eb="219">
      <t>カクジツ</t>
    </rPh>
    <rPh sb="220" eb="222">
      <t>カイテキ</t>
    </rPh>
    <rPh sb="223" eb="225">
      <t>コウツウ</t>
    </rPh>
    <rPh sb="230" eb="232">
      <t>テイキョウ</t>
    </rPh>
    <rPh sb="235" eb="237">
      <t>コウエイ</t>
    </rPh>
    <rPh sb="237" eb="239">
      <t>キギョウ</t>
    </rPh>
    <rPh sb="242" eb="245">
      <t>アンテイテキ</t>
    </rPh>
    <rPh sb="246" eb="248">
      <t>ジギョウ</t>
    </rPh>
    <rPh sb="248" eb="250">
      <t>ウンエイ</t>
    </rPh>
    <rPh sb="251" eb="252">
      <t>ト</t>
    </rPh>
    <rPh sb="253" eb="254">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</si>
</sst>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quot;#,##0"/>
    <numFmt numFmtId="177" formatCode="#,##0.00;&quot;△&quot;#,##0.00"/>
    <numFmt numFmtId="178" formatCode="ge"/>
    <numFmt numFmtId="179" formatCode="#,##0.0;&quot;▲ &quot;#,##0.0"/>
    <numFmt numFmtId="180" formatCode="#,##0;&quot;▲ &quot;#,##0"/>
    <numFmt numFmtId="181"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3" fillId="0" borderId="6" xfId="1" applyFont="1" applyFill="1" applyBorder="1" applyAlignment="1">
      <alignment vertical="center" shrinkToFit="1"/>
    </xf>
    <xf numFmtId="0" fontId="8" fillId="0" borderId="0" xfId="1" applyFont="1" applyBorder="1" applyAlignment="1"/>
    <xf numFmtId="176" fontId="5" fillId="0" borderId="0" xfId="1" applyNumberFormat="1" applyFont="1" applyFill="1" applyBorder="1" applyAlignment="1" applyProtection="1">
      <alignment vertical="center"/>
      <protection hidden="1"/>
    </xf>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81"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79" fontId="14" fillId="0" borderId="27" xfId="1" applyNumberFormat="1" applyFont="1" applyBorder="1" applyAlignment="1">
      <alignment horizontal="center" vertical="center" shrinkToFit="1"/>
    </xf>
    <xf numFmtId="181"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79" fontId="5" fillId="0" borderId="27" xfId="1" applyNumberFormat="1" applyFont="1" applyBorder="1" applyAlignment="1">
      <alignment horizontal="center" vertical="center" wrapText="1"/>
    </xf>
    <xf numFmtId="181"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79" fontId="5" fillId="0" borderId="27" xfId="1" applyNumberFormat="1" applyFont="1" applyBorder="1" applyAlignment="1">
      <alignment horizontal="center" vertical="center"/>
    </xf>
    <xf numFmtId="0" fontId="23" fillId="0" borderId="0" xfId="1" applyFont="1">
      <alignment vertical="center"/>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80" fontId="9" fillId="0" borderId="3" xfId="1" applyNumberFormat="1" applyFont="1" applyFill="1" applyBorder="1" applyAlignment="1" applyProtection="1">
      <alignment horizontal="center" vertical="center" shrinkToFit="1"/>
      <protection hidden="1"/>
    </xf>
    <xf numFmtId="180" fontId="9" fillId="0" borderId="4" xfId="1" applyNumberFormat="1" applyFont="1" applyFill="1" applyBorder="1" applyAlignment="1" applyProtection="1">
      <alignment horizontal="center" vertical="center" shrinkToFit="1"/>
      <protection hidden="1"/>
    </xf>
    <xf numFmtId="180"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80" fontId="9" fillId="0" borderId="4" xfId="1" applyNumberFormat="1" applyFont="1" applyBorder="1" applyAlignment="1" applyProtection="1">
      <alignment horizontal="center" vertical="center" shrinkToFit="1"/>
      <protection hidden="1"/>
    </xf>
    <xf numFmtId="180" fontId="9" fillId="0" borderId="5" xfId="1" applyNumberFormat="1" applyFont="1" applyBorder="1" applyAlignment="1" applyProtection="1">
      <alignment horizontal="center" vertical="center" shrinkToFit="1"/>
      <protection hidden="1"/>
    </xf>
    <xf numFmtId="180" fontId="9" fillId="0" borderId="2" xfId="1" applyNumberFormat="1" applyFont="1" applyBorder="1" applyAlignment="1" applyProtection="1">
      <alignment horizontal="center" vertical="center" shrinkToFit="1"/>
      <protection hidden="1"/>
    </xf>
    <xf numFmtId="180" fontId="9" fillId="0" borderId="3"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xf numFmtId="0" fontId="12" fillId="0" borderId="10"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0" fontId="12" fillId="0" borderId="14"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5" xfId="1" applyFont="1" applyBorder="1" applyAlignment="1" applyProtection="1">
      <alignment horizontal="left" vertical="top" wrapText="1"/>
      <protection locked="0"/>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データ!$AB$8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データ!$AB$18</c:f>
              <c:strCache>
                <c:ptCount val="1"/>
                <c:pt idx="0">
                  <c:v>当該値</c:v>
                </c:pt>
              </c:strCache>
            </c:strRef>
          </c:tx>
          <c:spPr>
            <a:solidFill>
              <a:srgbClr val="3366FF"/>
            </a:solidFill>
            <a:ln>
              <a:noFill/>
            </a:ln>
          </c:spPr>
          <c:invertIfNegative val="0"/>
          <c:cat>
            <c:numRef>
              <c:f>データ!$AC$17:$AG$17</c:f>
              <c:numCache>
                <c:formatCode>ge</c:formatCode>
                <c:ptCount val="5"/>
                <c:pt idx="0">
                  <c:v>40544</c:v>
                </c:pt>
                <c:pt idx="1">
                  <c:v>40909</c:v>
                </c:pt>
                <c:pt idx="2">
                  <c:v>41275</c:v>
                </c:pt>
                <c:pt idx="3">
                  <c:v>41640</c:v>
                </c:pt>
                <c:pt idx="4">
                  <c:v>42005</c:v>
                </c:pt>
              </c:numCache>
            </c:numRef>
          </c:cat>
          <c:val>
            <c:numRef>
              <c:f>データ!$AC$18:$AG$18</c:f>
              <c:numCache>
                <c:formatCode>#,##0.0;"▲ "#,##0.0</c:formatCode>
                <c:ptCount val="5"/>
                <c:pt idx="0">
                  <c:v>104.7</c:v>
                </c:pt>
                <c:pt idx="1">
                  <c:v>105.6</c:v>
                </c:pt>
                <c:pt idx="2">
                  <c:v>106.4</c:v>
                </c:pt>
                <c:pt idx="3">
                  <c:v>107.4</c:v>
                </c:pt>
                <c:pt idx="4">
                  <c:v>109.6</c:v>
                </c:pt>
              </c:numCache>
            </c:numRef>
          </c:val>
        </c:ser>
        <c:dLbls>
          <c:showLegendKey val="0"/>
          <c:showVal val="0"/>
          <c:showCatName val="0"/>
          <c:showSerName val="0"/>
          <c:showPercent val="0"/>
          <c:showBubbleSize val="0"/>
        </c:dLbls>
        <c:gapWidth val="180"/>
        <c:overlap val="-90"/>
        <c:axId val="508194672"/>
        <c:axId val="508195064"/>
      </c:barChart>
      <c:lineChart>
        <c:grouping val="standard"/>
        <c:varyColors val="0"/>
        <c:ser>
          <c:idx val="1"/>
          <c:order val="1"/>
          <c:tx>
            <c:strRef>
              <c:f>データ!$AB$19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データ!$AC$17:$AG$17</c:f>
              <c:numCache>
                <c:formatCode>ge</c:formatCode>
                <c:ptCount val="5"/>
                <c:pt idx="0">
                  <c:v>40544</c:v>
                </c:pt>
                <c:pt idx="1">
                  <c:v>40909</c:v>
                </c:pt>
                <c:pt idx="2">
                  <c:v>41275</c:v>
                </c:pt>
                <c:pt idx="3">
                  <c:v>41640</c:v>
                </c:pt>
                <c:pt idx="4">
                  <c:v>42005</c:v>
                </c:pt>
              </c:numCache>
            </c:numRef>
          </c:cat>
          <c:val>
            <c:numRef>
              <c:f>データ!$AC$19:$AG$19</c:f>
              <c:numCache>
                <c:formatCode>#,##0.0;"▲ "#,##0.0</c:formatCode>
                <c:ptCount val="5"/>
                <c:pt idx="0">
                  <c:v>99.1</c:v>
                </c:pt>
                <c:pt idx="1">
                  <c:v>101.1</c:v>
                </c:pt>
                <c:pt idx="2">
                  <c:v>103</c:v>
                </c:pt>
                <c:pt idx="3">
                  <c:v>102.8</c:v>
                </c:pt>
                <c:pt idx="4">
                  <c:v>104.1</c:v>
                </c:pt>
              </c:numCache>
            </c:numRef>
          </c:val>
          <c:smooth val="0"/>
        </c:ser>
        <c:ser>
          <c:idx val="2"/>
          <c:order val="2"/>
          <c:tx>
            <c:strRef>
              <c:f>データ!$AB$20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データ!$AC$17:$AG$17</c:f>
              <c:numCache>
                <c:formatCode>ge</c:formatCode>
                <c:ptCount val="5"/>
                <c:pt idx="0">
                  <c:v>40544</c:v>
                </c:pt>
                <c:pt idx="1">
                  <c:v>40909</c:v>
                </c:pt>
                <c:pt idx="2">
                  <c:v>41275</c:v>
                </c:pt>
                <c:pt idx="3">
                  <c:v>41640</c:v>
                </c:pt>
                <c:pt idx="4">
                  <c:v>42005</c:v>
                </c:pt>
              </c:numCache>
            </c:numRef>
          </c:cat>
          <c:val>
            <c:numRef>
              <c:f>データ!$AC$20:$AG$20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508194672"/>
        <c:axId val="508195064"/>
      </c:lineChart>
      <c:catAx>
        <c:axId val="508194672"/>
        <c:scaling>
          <c:orientation val="minMax"/>
        </c:scaling>
        <c:delete val="0"/>
        <c:axPos val="b"/>
        <c:numFmt formatCode="ge" sourceLinked="1"/>
        <c:majorTickMark val="none"/>
        <c:minorTickMark val="none"/>
        <c:tickLblPos val="none"/>
        <c:crossAx val="508195064"/>
        <c:crosses val="autoZero"/>
        <c:auto val="0"/>
        <c:lblAlgn val="ctr"/>
        <c:lblOffset val="100"/>
        <c:noMultiLvlLbl val="1"/>
      </c:catAx>
      <c:valAx>
        <c:axId val="508195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1946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データ!$AM$8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データ!$AM$17</c:f>
              <c:strCache>
                <c:ptCount val="1"/>
                <c:pt idx="0">
                  <c:v>当該値</c:v>
                </c:pt>
              </c:strCache>
            </c:strRef>
          </c:tx>
          <c:spPr>
            <a:solidFill>
              <a:srgbClr val="3366FF"/>
            </a:solidFill>
            <a:ln>
              <a:noFill/>
            </a:ln>
          </c:spPr>
          <c:invertIfNegative val="0"/>
          <c:cat>
            <c:numRef>
              <c:f>データ!$AN$16:$AR$16</c:f>
              <c:numCache>
                <c:formatCode>ge</c:formatCode>
                <c:ptCount val="5"/>
                <c:pt idx="0">
                  <c:v>40544</c:v>
                </c:pt>
                <c:pt idx="1">
                  <c:v>40909</c:v>
                </c:pt>
                <c:pt idx="2">
                  <c:v>41275</c:v>
                </c:pt>
                <c:pt idx="3">
                  <c:v>41640</c:v>
                </c:pt>
                <c:pt idx="4">
                  <c:v>42005</c:v>
                </c:pt>
              </c:numCache>
            </c:numRef>
          </c:cat>
          <c:val>
            <c:numRef>
              <c:f>データ!$AN$17:$AR$17</c:f>
              <c:numCache>
                <c:formatCode>#,##0.0;"▲ "#,##0.0</c:formatCode>
                <c:ptCount val="5"/>
                <c:pt idx="0">
                  <c:v>100.4</c:v>
                </c:pt>
                <c:pt idx="1">
                  <c:v>101.9</c:v>
                </c:pt>
                <c:pt idx="2">
                  <c:v>102.5</c:v>
                </c:pt>
                <c:pt idx="3">
                  <c:v>103.6</c:v>
                </c:pt>
                <c:pt idx="4">
                  <c:v>106.3</c:v>
                </c:pt>
              </c:numCache>
            </c:numRef>
          </c:val>
        </c:ser>
        <c:dLbls>
          <c:showLegendKey val="0"/>
          <c:showVal val="0"/>
          <c:showCatName val="0"/>
          <c:showSerName val="0"/>
          <c:showPercent val="0"/>
          <c:showBubbleSize val="0"/>
        </c:dLbls>
        <c:gapWidth val="180"/>
        <c:overlap val="-90"/>
        <c:axId val="508195848"/>
        <c:axId val="508196240"/>
      </c:barChart>
      <c:lineChart>
        <c:grouping val="standard"/>
        <c:varyColors val="0"/>
        <c:ser>
          <c:idx val="1"/>
          <c:order val="1"/>
          <c:tx>
            <c:strRef>
              <c:f>データ!$AM$18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データ!$AN$16:$AR$16</c:f>
              <c:numCache>
                <c:formatCode>ge</c:formatCode>
                <c:ptCount val="5"/>
                <c:pt idx="0">
                  <c:v>40544</c:v>
                </c:pt>
                <c:pt idx="1">
                  <c:v>40909</c:v>
                </c:pt>
                <c:pt idx="2">
                  <c:v>41275</c:v>
                </c:pt>
                <c:pt idx="3">
                  <c:v>41640</c:v>
                </c:pt>
                <c:pt idx="4">
                  <c:v>42005</c:v>
                </c:pt>
              </c:numCache>
            </c:numRef>
          </c:cat>
          <c:val>
            <c:numRef>
              <c:f>データ!$AN$18:$AR$18</c:f>
              <c:numCache>
                <c:formatCode>#,##0.0;"▲ "#,##0.0</c:formatCode>
                <c:ptCount val="5"/>
                <c:pt idx="0">
                  <c:v>86.4</c:v>
                </c:pt>
                <c:pt idx="1">
                  <c:v>90.9</c:v>
                </c:pt>
                <c:pt idx="2">
                  <c:v>93.5</c:v>
                </c:pt>
                <c:pt idx="3">
                  <c:v>93.3</c:v>
                </c:pt>
                <c:pt idx="4">
                  <c:v>95.5</c:v>
                </c:pt>
              </c:numCache>
            </c:numRef>
          </c:val>
          <c:smooth val="0"/>
        </c:ser>
        <c:ser>
          <c:idx val="2"/>
          <c:order val="2"/>
          <c:tx>
            <c:strRef>
              <c:f>データ!$AM$19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データ!$AN$16:$AR$16</c:f>
              <c:numCache>
                <c:formatCode>ge</c:formatCode>
                <c:ptCount val="5"/>
                <c:pt idx="0">
                  <c:v>40544</c:v>
                </c:pt>
                <c:pt idx="1">
                  <c:v>40909</c:v>
                </c:pt>
                <c:pt idx="2">
                  <c:v>41275</c:v>
                </c:pt>
                <c:pt idx="3">
                  <c:v>41640</c:v>
                </c:pt>
                <c:pt idx="4">
                  <c:v>42005</c:v>
                </c:pt>
              </c:numCache>
            </c:numRef>
          </c:cat>
          <c:val>
            <c:numRef>
              <c:f>データ!$AN$19:$AR$19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508195848"/>
        <c:axId val="508196240"/>
      </c:lineChart>
      <c:catAx>
        <c:axId val="508195848"/>
        <c:scaling>
          <c:orientation val="minMax"/>
        </c:scaling>
        <c:delete val="0"/>
        <c:axPos val="b"/>
        <c:numFmt formatCode="ge" sourceLinked="1"/>
        <c:majorTickMark val="none"/>
        <c:minorTickMark val="none"/>
        <c:tickLblPos val="none"/>
        <c:crossAx val="508196240"/>
        <c:crosses val="autoZero"/>
        <c:auto val="0"/>
        <c:lblAlgn val="ctr"/>
        <c:lblOffset val="100"/>
        <c:noMultiLvlLbl val="1"/>
      </c:catAx>
      <c:valAx>
        <c:axId val="508196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1958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データ!$AX$17</c:f>
              <c:strCache>
                <c:ptCount val="1"/>
                <c:pt idx="0">
                  <c:v>当該値</c:v>
                </c:pt>
              </c:strCache>
            </c:strRef>
          </c:tx>
          <c:spPr>
            <a:solidFill>
              <a:srgbClr val="3366FF"/>
            </a:solidFill>
            <a:ln>
              <a:noFill/>
            </a:ln>
          </c:spPr>
          <c:invertIfNegative val="0"/>
          <c:cat>
            <c:numRef>
              <c:f>データ!$AY$16:$BC$16</c:f>
              <c:numCache>
                <c:formatCode>ge</c:formatCode>
                <c:ptCount val="5"/>
                <c:pt idx="0">
                  <c:v>40544</c:v>
                </c:pt>
                <c:pt idx="1">
                  <c:v>40909</c:v>
                </c:pt>
                <c:pt idx="2">
                  <c:v>41275</c:v>
                </c:pt>
                <c:pt idx="3">
                  <c:v>41640</c:v>
                </c:pt>
                <c:pt idx="4">
                  <c:v>42005</c:v>
                </c:pt>
              </c:numCache>
            </c:numRef>
          </c:cat>
          <c:val>
            <c:numRef>
              <c:f>データ!$AY$17:$BC$17</c:f>
              <c:numCache>
                <c:formatCode>#,##0.0;"▲ "#,##0.0</c:formatCode>
                <c:ptCount val="5"/>
                <c:pt idx="0">
                  <c:v>300</c:v>
                </c:pt>
                <c:pt idx="1">
                  <c:v>331.9</c:v>
                </c:pt>
                <c:pt idx="2">
                  <c:v>328.9</c:v>
                </c:pt>
                <c:pt idx="3">
                  <c:v>190.6</c:v>
                </c:pt>
                <c:pt idx="4">
                  <c:v>220.2</c:v>
                </c:pt>
              </c:numCache>
            </c:numRef>
          </c:val>
        </c:ser>
        <c:dLbls>
          <c:showLegendKey val="0"/>
          <c:showVal val="0"/>
          <c:showCatName val="0"/>
          <c:showSerName val="0"/>
          <c:showPercent val="0"/>
          <c:showBubbleSize val="0"/>
        </c:dLbls>
        <c:gapWidth val="180"/>
        <c:overlap val="-90"/>
        <c:axId val="508197024"/>
        <c:axId val="508197416"/>
      </c:barChart>
      <c:lineChart>
        <c:grouping val="standard"/>
        <c:varyColors val="0"/>
        <c:ser>
          <c:idx val="1"/>
          <c:order val="1"/>
          <c:tx>
            <c:strRef>
              <c:f>データ!$AX$18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40544</c:v>
                </c:pt>
                <c:pt idx="1">
                  <c:v>40909</c:v>
                </c:pt>
                <c:pt idx="2">
                  <c:v>41275</c:v>
                </c:pt>
                <c:pt idx="3">
                  <c:v>41640</c:v>
                </c:pt>
                <c:pt idx="4">
                  <c:v>42005</c:v>
                </c:pt>
              </c:numCache>
            </c:numRef>
          </c:cat>
          <c:val>
            <c:numRef>
              <c:f>データ!$AY$18:$BC$18</c:f>
              <c:numCache>
                <c:formatCode>#,##0.0;"▲ "#,##0.0</c:formatCode>
                <c:ptCount val="5"/>
                <c:pt idx="0">
                  <c:v>149.9</c:v>
                </c:pt>
                <c:pt idx="1">
                  <c:v>180.9</c:v>
                </c:pt>
                <c:pt idx="2">
                  <c:v>196.1</c:v>
                </c:pt>
                <c:pt idx="3">
                  <c:v>96.5</c:v>
                </c:pt>
                <c:pt idx="4">
                  <c:v>97.7</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40544</c:v>
                </c:pt>
                <c:pt idx="1">
                  <c:v>40909</c:v>
                </c:pt>
                <c:pt idx="2">
                  <c:v>41275</c:v>
                </c:pt>
                <c:pt idx="3">
                  <c:v>41640</c:v>
                </c:pt>
                <c:pt idx="4">
                  <c:v>42005</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508197024"/>
        <c:axId val="508197416"/>
      </c:lineChart>
      <c:catAx>
        <c:axId val="508197024"/>
        <c:scaling>
          <c:orientation val="minMax"/>
        </c:scaling>
        <c:delete val="0"/>
        <c:axPos val="b"/>
        <c:numFmt formatCode="ge" sourceLinked="1"/>
        <c:majorTickMark val="none"/>
        <c:minorTickMark val="none"/>
        <c:tickLblPos val="none"/>
        <c:crossAx val="508197416"/>
        <c:crosses val="autoZero"/>
        <c:auto val="0"/>
        <c:lblAlgn val="ctr"/>
        <c:lblOffset val="100"/>
        <c:noMultiLvlLbl val="1"/>
      </c:catAx>
      <c:valAx>
        <c:axId val="508197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1970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データ!$BT$18</c:f>
              <c:strCache>
                <c:ptCount val="1"/>
                <c:pt idx="0">
                  <c:v>■当該値⑤</c:v>
                </c:pt>
              </c:strCache>
            </c:strRef>
          </c:tx>
          <c:spPr>
            <a:solidFill>
              <a:srgbClr val="3366FF"/>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データ!$BU$18:$BY$18</c:f>
              <c:numCache>
                <c:formatCode>#,##0.0;"▲ "#,##0.0</c:formatCode>
                <c:ptCount val="5"/>
                <c:pt idx="0">
                  <c:v>4.5999999999999996</c:v>
                </c:pt>
                <c:pt idx="1">
                  <c:v>3.8</c:v>
                </c:pt>
                <c:pt idx="2">
                  <c:v>4.5999999999999996</c:v>
                </c:pt>
                <c:pt idx="3">
                  <c:v>2.9</c:v>
                </c:pt>
                <c:pt idx="4">
                  <c:v>2.5</c:v>
                </c:pt>
              </c:numCache>
            </c:numRef>
          </c:val>
        </c:ser>
        <c:ser>
          <c:idx val="1"/>
          <c:order val="1"/>
          <c:tx>
            <c:strRef>
              <c:f>データ!$BT$19</c:f>
              <c:strCache>
                <c:ptCount val="1"/>
                <c:pt idx="0">
                  <c:v>■当該値⑥</c:v>
                </c:pt>
              </c:strCache>
            </c:strRef>
          </c:tx>
          <c:spPr>
            <a:solidFill>
              <a:srgbClr val="33CCCC"/>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データ!$BU$19:$BY$19</c:f>
              <c:numCache>
                <c:formatCode>#,##0.0;"▲ "#,##0.0</c:formatCode>
                <c:ptCount val="5"/>
                <c:pt idx="0">
                  <c:v>164.8</c:v>
                </c:pt>
                <c:pt idx="1">
                  <c:v>161.30000000000001</c:v>
                </c:pt>
                <c:pt idx="2">
                  <c:v>160.4</c:v>
                </c:pt>
                <c:pt idx="3">
                  <c:v>156.4</c:v>
                </c:pt>
                <c:pt idx="4">
                  <c:v>152.69999999999999</c:v>
                </c:pt>
              </c:numCache>
            </c:numRef>
          </c:val>
        </c:ser>
        <c:dLbls>
          <c:showLegendKey val="0"/>
          <c:showVal val="0"/>
          <c:showCatName val="0"/>
          <c:showSerName val="0"/>
          <c:showPercent val="0"/>
          <c:showBubbleSize val="0"/>
        </c:dLbls>
        <c:gapWidth val="150"/>
        <c:axId val="508198200"/>
        <c:axId val="508198592"/>
      </c:barChart>
      <c:lineChart>
        <c:grouping val="standard"/>
        <c:varyColors val="0"/>
        <c:ser>
          <c:idx val="2"/>
          <c:order val="2"/>
          <c:tx>
            <c:strRef>
              <c:f>データ!$BT$20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データ!$BU$17:$BY$17</c:f>
              <c:numCache>
                <c:formatCode>ge</c:formatCode>
                <c:ptCount val="5"/>
                <c:pt idx="0">
                  <c:v>40544</c:v>
                </c:pt>
                <c:pt idx="1">
                  <c:v>40909</c:v>
                </c:pt>
                <c:pt idx="2">
                  <c:v>41275</c:v>
                </c:pt>
                <c:pt idx="3">
                  <c:v>41640</c:v>
                </c:pt>
                <c:pt idx="4">
                  <c:v>42005</c:v>
                </c:pt>
              </c:numCache>
            </c:numRef>
          </c:cat>
          <c:val>
            <c:numRef>
              <c:f>データ!$BU$20:$BY$20</c:f>
              <c:numCache>
                <c:formatCode>#,##0.0;"▲ "#,##0.0</c:formatCode>
                <c:ptCount val="5"/>
                <c:pt idx="0">
                  <c:v>24</c:v>
                </c:pt>
                <c:pt idx="1">
                  <c:v>19.8</c:v>
                </c:pt>
                <c:pt idx="2">
                  <c:v>17.7</c:v>
                </c:pt>
                <c:pt idx="3">
                  <c:v>15.7</c:v>
                </c:pt>
                <c:pt idx="4">
                  <c:v>13.6</c:v>
                </c:pt>
              </c:numCache>
            </c:numRef>
          </c:val>
          <c:smooth val="0"/>
        </c:ser>
        <c:ser>
          <c:idx val="3"/>
          <c:order val="3"/>
          <c:tx>
            <c:strRef>
              <c:f>データ!$BT$21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データ!$BU$17:$BY$17</c:f>
              <c:numCache>
                <c:formatCode>ge</c:formatCode>
                <c:ptCount val="5"/>
                <c:pt idx="0">
                  <c:v>40544</c:v>
                </c:pt>
                <c:pt idx="1">
                  <c:v>40909</c:v>
                </c:pt>
                <c:pt idx="2">
                  <c:v>41275</c:v>
                </c:pt>
                <c:pt idx="3">
                  <c:v>41640</c:v>
                </c:pt>
                <c:pt idx="4">
                  <c:v>42005</c:v>
                </c:pt>
              </c:numCache>
            </c:numRef>
          </c:cat>
          <c:val>
            <c:numRef>
              <c:f>データ!$BU$21:$BY$21</c:f>
              <c:numCache>
                <c:formatCode>#,##0.0;"▲ "#,##0.0</c:formatCode>
                <c:ptCount val="5"/>
                <c:pt idx="0">
                  <c:v>203</c:v>
                </c:pt>
                <c:pt idx="1">
                  <c:v>189.9</c:v>
                </c:pt>
                <c:pt idx="2">
                  <c:v>183</c:v>
                </c:pt>
                <c:pt idx="3">
                  <c:v>181.8</c:v>
                </c:pt>
                <c:pt idx="4">
                  <c:v>177.3</c:v>
                </c:pt>
              </c:numCache>
            </c:numRef>
          </c:val>
          <c:smooth val="0"/>
        </c:ser>
        <c:dLbls>
          <c:showLegendKey val="0"/>
          <c:showVal val="0"/>
          <c:showCatName val="0"/>
          <c:showSerName val="0"/>
          <c:showPercent val="0"/>
          <c:showBubbleSize val="0"/>
        </c:dLbls>
        <c:marker val="1"/>
        <c:smooth val="0"/>
        <c:axId val="508198200"/>
        <c:axId val="508198592"/>
      </c:lineChart>
      <c:catAx>
        <c:axId val="508198200"/>
        <c:scaling>
          <c:orientation val="minMax"/>
        </c:scaling>
        <c:delete val="0"/>
        <c:axPos val="b"/>
        <c:numFmt formatCode="ge" sourceLinked="1"/>
        <c:majorTickMark val="none"/>
        <c:minorTickMark val="none"/>
        <c:tickLblPos val="none"/>
        <c:crossAx val="508198592"/>
        <c:crosses val="autoZero"/>
        <c:auto val="0"/>
        <c:lblAlgn val="ctr"/>
        <c:lblOffset val="100"/>
        <c:noMultiLvlLbl val="1"/>
      </c:catAx>
      <c:valAx>
        <c:axId val="508198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1982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データ!$CN$17</c:f>
              <c:strCache>
                <c:ptCount val="1"/>
                <c:pt idx="0">
                  <c:v>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#,##0.0;"▲ "#,##0.0</c:formatCode>
                <c:ptCount val="5"/>
                <c:pt idx="0">
                  <c:v>2.8</c:v>
                </c:pt>
                <c:pt idx="1">
                  <c:v>2.2999999999999998</c:v>
                </c:pt>
                <c:pt idx="2">
                  <c:v>2.9</c:v>
                </c:pt>
                <c:pt idx="3">
                  <c:v>1.8</c:v>
                </c:pt>
                <c:pt idx="4">
                  <c:v>1.6</c:v>
                </c:pt>
              </c:numCache>
            </c:numRef>
          </c:val>
        </c:ser>
        <c:dLbls>
          <c:showLegendKey val="0"/>
          <c:showVal val="0"/>
          <c:showCatName val="0"/>
          <c:showSerName val="0"/>
          <c:showPercent val="0"/>
          <c:showBubbleSize val="0"/>
        </c:dLbls>
        <c:gapWidth val="180"/>
        <c:overlap val="-90"/>
        <c:axId val="508199376"/>
        <c:axId val="508199768"/>
      </c:barChart>
      <c:lineChart>
        <c:grouping val="standard"/>
        <c:varyColors val="0"/>
        <c:ser>
          <c:idx val="1"/>
          <c:order val="1"/>
          <c:tx>
            <c:strRef>
              <c:f>データ!$CN$18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データ!$CO$16:$CS$16</c:f>
              <c:numCache>
                <c:formatCode>ge</c:formatCode>
                <c:ptCount val="5"/>
                <c:pt idx="0">
                  <c:v>40544</c:v>
                </c:pt>
                <c:pt idx="1">
                  <c:v>40909</c:v>
                </c:pt>
                <c:pt idx="2">
                  <c:v>41275</c:v>
                </c:pt>
                <c:pt idx="3">
                  <c:v>41640</c:v>
                </c:pt>
                <c:pt idx="4">
                  <c:v>42005</c:v>
                </c:pt>
              </c:numCache>
            </c:numRef>
          </c:cat>
          <c:val>
            <c:numRef>
              <c:f>データ!$CO$18:$CS$18</c:f>
              <c:numCache>
                <c:formatCode>#,##0.0;"▲ "#,##0.0</c:formatCode>
                <c:ptCount val="5"/>
                <c:pt idx="0">
                  <c:v>11.8</c:v>
                </c:pt>
                <c:pt idx="1">
                  <c:v>10.4</c:v>
                </c:pt>
                <c:pt idx="2">
                  <c:v>9.6999999999999993</c:v>
                </c:pt>
                <c:pt idx="3">
                  <c:v>8.6999999999999993</c:v>
                </c:pt>
                <c:pt idx="4">
                  <c:v>7.7</c:v>
                </c:pt>
              </c:numCache>
            </c:numRef>
          </c:val>
          <c:smooth val="0"/>
        </c:ser>
        <c:dLbls>
          <c:showLegendKey val="0"/>
          <c:showVal val="0"/>
          <c:showCatName val="0"/>
          <c:showSerName val="0"/>
          <c:showPercent val="0"/>
          <c:showBubbleSize val="0"/>
        </c:dLbls>
        <c:marker val="1"/>
        <c:smooth val="0"/>
        <c:axId val="508199376"/>
        <c:axId val="508199768"/>
      </c:lineChart>
      <c:catAx>
        <c:axId val="508199376"/>
        <c:scaling>
          <c:orientation val="minMax"/>
        </c:scaling>
        <c:delete val="0"/>
        <c:axPos val="b"/>
        <c:numFmt formatCode="ge" sourceLinked="1"/>
        <c:majorTickMark val="none"/>
        <c:minorTickMark val="none"/>
        <c:tickLblPos val="none"/>
        <c:crossAx val="508199768"/>
        <c:crosses val="autoZero"/>
        <c:auto val="0"/>
        <c:lblAlgn val="ctr"/>
        <c:lblOffset val="100"/>
        <c:noMultiLvlLbl val="1"/>
      </c:catAx>
      <c:valAx>
        <c:axId val="508199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1993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データ!$CX$8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データ!$CX$17</c:f>
              <c:strCache>
                <c:ptCount val="1"/>
                <c:pt idx="0">
                  <c:v>当該値</c:v>
                </c:pt>
              </c:strCache>
            </c:strRef>
          </c:tx>
          <c:spPr>
            <a:solidFill>
              <a:srgbClr val="3366FF"/>
            </a:solidFill>
            <a:ln>
              <a:noFill/>
            </a:ln>
          </c:spPr>
          <c:invertIfNegative val="0"/>
          <c:cat>
            <c:numRef>
              <c:f>データ!$CY$16:$DC$16</c:f>
              <c:numCache>
                <c:formatCode>ge</c:formatCode>
                <c:ptCount val="5"/>
                <c:pt idx="0">
                  <c:v>40544</c:v>
                </c:pt>
                <c:pt idx="1">
                  <c:v>40909</c:v>
                </c:pt>
                <c:pt idx="2">
                  <c:v>41275</c:v>
                </c:pt>
                <c:pt idx="3">
                  <c:v>41640</c:v>
                </c:pt>
                <c:pt idx="4">
                  <c:v>42005</c:v>
                </c:pt>
              </c:numCache>
            </c:numRef>
          </c:cat>
          <c:val>
            <c:numRef>
              <c:f>データ!$CY$17:$DC$17</c:f>
              <c:numCache>
                <c:formatCode>#,##0.0;"▲ "#,##0.0</c:formatCode>
                <c:ptCount val="5"/>
                <c:pt idx="0">
                  <c:v>31.7</c:v>
                </c:pt>
                <c:pt idx="1">
                  <c:v>25.3</c:v>
                </c:pt>
                <c:pt idx="2">
                  <c:v>20.6</c:v>
                </c:pt>
                <c:pt idx="3">
                  <c:v>15.4</c:v>
                </c:pt>
                <c:pt idx="4">
                  <c:v>8.6999999999999993</c:v>
                </c:pt>
              </c:numCache>
            </c:numRef>
          </c:val>
        </c:ser>
        <c:dLbls>
          <c:showLegendKey val="0"/>
          <c:showVal val="0"/>
          <c:showCatName val="0"/>
          <c:showSerName val="0"/>
          <c:showPercent val="0"/>
          <c:showBubbleSize val="0"/>
        </c:dLbls>
        <c:gapWidth val="180"/>
        <c:overlap val="-90"/>
        <c:axId val="508200552"/>
        <c:axId val="508200944"/>
      </c:barChart>
      <c:lineChart>
        <c:grouping val="standard"/>
        <c:varyColors val="0"/>
        <c:ser>
          <c:idx val="1"/>
          <c:order val="1"/>
          <c:tx>
            <c:strRef>
              <c:f>データ!$CX$18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データ!$CY$16:$DC$16</c:f>
              <c:numCache>
                <c:formatCode>ge</c:formatCode>
                <c:ptCount val="5"/>
                <c:pt idx="0">
                  <c:v>40544</c:v>
                </c:pt>
                <c:pt idx="1">
                  <c:v>40909</c:v>
                </c:pt>
                <c:pt idx="2">
                  <c:v>41275</c:v>
                </c:pt>
                <c:pt idx="3">
                  <c:v>41640</c:v>
                </c:pt>
                <c:pt idx="4">
                  <c:v>42005</c:v>
                </c:pt>
              </c:numCache>
            </c:numRef>
          </c:cat>
          <c:val>
            <c:numRef>
              <c:f>データ!$CY$18:$DC$18</c:f>
              <c:numCache>
                <c:formatCode>#,##0.0;"▲ "#,##0.0</c:formatCode>
                <c:ptCount val="5"/>
                <c:pt idx="0">
                  <c:v>53</c:v>
                </c:pt>
                <c:pt idx="1">
                  <c:v>45.3</c:v>
                </c:pt>
                <c:pt idx="2">
                  <c:v>37.5</c:v>
                </c:pt>
                <c:pt idx="3">
                  <c:v>30.9</c:v>
                </c:pt>
                <c:pt idx="4">
                  <c:v>27</c:v>
                </c:pt>
              </c:numCache>
            </c:numRef>
          </c:val>
          <c:smooth val="0"/>
        </c:ser>
        <c:dLbls>
          <c:showLegendKey val="0"/>
          <c:showVal val="0"/>
          <c:showCatName val="0"/>
          <c:showSerName val="0"/>
          <c:showPercent val="0"/>
          <c:showBubbleSize val="0"/>
        </c:dLbls>
        <c:marker val="1"/>
        <c:smooth val="0"/>
        <c:axId val="508200552"/>
        <c:axId val="508200944"/>
      </c:lineChart>
      <c:catAx>
        <c:axId val="508200552"/>
        <c:scaling>
          <c:orientation val="minMax"/>
        </c:scaling>
        <c:delete val="0"/>
        <c:axPos val="b"/>
        <c:numFmt formatCode="ge" sourceLinked="1"/>
        <c:majorTickMark val="none"/>
        <c:minorTickMark val="none"/>
        <c:tickLblPos val="none"/>
        <c:crossAx val="508200944"/>
        <c:crosses val="autoZero"/>
        <c:auto val="0"/>
        <c:lblAlgn val="ctr"/>
        <c:lblOffset val="100"/>
        <c:noMultiLvlLbl val="1"/>
      </c:catAx>
      <c:valAx>
        <c:axId val="508200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2005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データ!$DH$8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データ!$DH$17</c:f>
              <c:strCache>
                <c:ptCount val="1"/>
                <c:pt idx="0">
                  <c:v>当該値</c:v>
                </c:pt>
              </c:strCache>
            </c:strRef>
          </c:tx>
          <c:spPr>
            <a:solidFill>
              <a:srgbClr val="3366FF"/>
            </a:solidFill>
            <a:ln>
              <a:noFill/>
            </a:ln>
          </c:spPr>
          <c:invertIfNegative val="0"/>
          <c:cat>
            <c:numRef>
              <c:f>データ!$DI$16:$DM$16</c:f>
              <c:numCache>
                <c:formatCode>ge</c:formatCode>
                <c:ptCount val="5"/>
                <c:pt idx="0">
                  <c:v>40544</c:v>
                </c:pt>
                <c:pt idx="1">
                  <c:v>40909</c:v>
                </c:pt>
                <c:pt idx="2">
                  <c:v>41275</c:v>
                </c:pt>
                <c:pt idx="3">
                  <c:v>41640</c:v>
                </c:pt>
                <c:pt idx="4">
                  <c:v>42005</c:v>
                </c:pt>
              </c:numCache>
            </c:numRef>
          </c:cat>
          <c:val>
            <c:numRef>
              <c:f>データ!$DI$17:$DM$17</c:f>
              <c:numCache>
                <c:formatCode>#,##0.0;"▲ "#,##0.0</c:formatCode>
                <c:ptCount val="5"/>
                <c:pt idx="0">
                  <c:v>68.400000000000006</c:v>
                </c:pt>
                <c:pt idx="1">
                  <c:v>70.900000000000006</c:v>
                </c:pt>
                <c:pt idx="2">
                  <c:v>72.7</c:v>
                </c:pt>
                <c:pt idx="3">
                  <c:v>82.8</c:v>
                </c:pt>
                <c:pt idx="4">
                  <c:v>82.2</c:v>
                </c:pt>
              </c:numCache>
            </c:numRef>
          </c:val>
        </c:ser>
        <c:dLbls>
          <c:showLegendKey val="0"/>
          <c:showVal val="0"/>
          <c:showCatName val="0"/>
          <c:showSerName val="0"/>
          <c:showPercent val="0"/>
          <c:showBubbleSize val="0"/>
        </c:dLbls>
        <c:gapWidth val="180"/>
        <c:overlap val="-90"/>
        <c:axId val="508201728"/>
        <c:axId val="508202120"/>
      </c:barChart>
      <c:lineChart>
        <c:grouping val="standard"/>
        <c:varyColors val="0"/>
        <c:ser>
          <c:idx val="1"/>
          <c:order val="1"/>
          <c:tx>
            <c:strRef>
              <c:f>データ!$DH$18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データ!$DI$16:$DM$16</c:f>
              <c:numCache>
                <c:formatCode>ge</c:formatCode>
                <c:ptCount val="5"/>
                <c:pt idx="0">
                  <c:v>40544</c:v>
                </c:pt>
                <c:pt idx="1">
                  <c:v>40909</c:v>
                </c:pt>
                <c:pt idx="2">
                  <c:v>41275</c:v>
                </c:pt>
                <c:pt idx="3">
                  <c:v>41640</c:v>
                </c:pt>
                <c:pt idx="4">
                  <c:v>42005</c:v>
                </c:pt>
              </c:numCache>
            </c:numRef>
          </c:cat>
          <c:val>
            <c:numRef>
              <c:f>データ!$DI$18:$DM$18</c:f>
              <c:numCache>
                <c:formatCode>#,##0.0;"▲ "#,##0.0</c:formatCode>
                <c:ptCount val="5"/>
                <c:pt idx="0">
                  <c:v>66.7</c:v>
                </c:pt>
                <c:pt idx="1">
                  <c:v>68.400000000000006</c:v>
                </c:pt>
                <c:pt idx="2">
                  <c:v>69.7</c:v>
                </c:pt>
                <c:pt idx="3">
                  <c:v>79.3</c:v>
                </c:pt>
                <c:pt idx="4">
                  <c:v>78.900000000000006</c:v>
                </c:pt>
              </c:numCache>
            </c:numRef>
          </c:val>
          <c:smooth val="0"/>
        </c:ser>
        <c:dLbls>
          <c:showLegendKey val="0"/>
          <c:showVal val="0"/>
          <c:showCatName val="0"/>
          <c:showSerName val="0"/>
          <c:showPercent val="0"/>
          <c:showBubbleSize val="0"/>
        </c:dLbls>
        <c:marker val="1"/>
        <c:smooth val="0"/>
        <c:axId val="508201728"/>
        <c:axId val="508202120"/>
      </c:lineChart>
      <c:catAx>
        <c:axId val="508201728"/>
        <c:scaling>
          <c:orientation val="minMax"/>
        </c:scaling>
        <c:delete val="0"/>
        <c:axPos val="b"/>
        <c:numFmt formatCode="ge" sourceLinked="1"/>
        <c:majorTickMark val="none"/>
        <c:minorTickMark val="none"/>
        <c:tickLblPos val="none"/>
        <c:crossAx val="508202120"/>
        <c:crosses val="autoZero"/>
        <c:auto val="0"/>
        <c:lblAlgn val="ctr"/>
        <c:lblOffset val="100"/>
        <c:noMultiLvlLbl val="1"/>
      </c:catAx>
      <c:valAx>
        <c:axId val="508202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2017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データ!$EL$8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データ!$EL$17</c:f>
              <c:strCache>
                <c:ptCount val="1"/>
                <c:pt idx="0">
                  <c:v>当該値</c:v>
                </c:pt>
              </c:strCache>
            </c:strRef>
          </c:tx>
          <c:spPr>
            <a:solidFill>
              <a:srgbClr val="3366FF"/>
            </a:solidFill>
            <a:ln>
              <a:noFill/>
            </a:ln>
          </c:spPr>
          <c:invertIfNegative val="0"/>
          <c:cat>
            <c:numRef>
              <c:f>データ!$EM$16:$EQ$16</c:f>
              <c:numCache>
                <c:formatCode>ge</c:formatCode>
                <c:ptCount val="5"/>
                <c:pt idx="0">
                  <c:v>40544</c:v>
                </c:pt>
                <c:pt idx="1">
                  <c:v>40909</c:v>
                </c:pt>
                <c:pt idx="2">
                  <c:v>41275</c:v>
                </c:pt>
                <c:pt idx="3">
                  <c:v>41640</c:v>
                </c:pt>
                <c:pt idx="4">
                  <c:v>42005</c:v>
                </c:pt>
              </c:numCache>
            </c:numRef>
          </c:cat>
          <c:val>
            <c:numRef>
              <c:f>データ!$EM$17:$EQ$17</c:f>
              <c:numCache>
                <c:formatCode>#,##0.00;"▲ "#,##0.00</c:formatCode>
                <c:ptCount val="5"/>
                <c:pt idx="0">
                  <c:v>498.67</c:v>
                </c:pt>
                <c:pt idx="1">
                  <c:v>488.39</c:v>
                </c:pt>
                <c:pt idx="2">
                  <c:v>489.88</c:v>
                </c:pt>
                <c:pt idx="3">
                  <c:v>491.35</c:v>
                </c:pt>
                <c:pt idx="4">
                  <c:v>491.64</c:v>
                </c:pt>
              </c:numCache>
            </c:numRef>
          </c:val>
        </c:ser>
        <c:dLbls>
          <c:showLegendKey val="0"/>
          <c:showVal val="0"/>
          <c:showCatName val="0"/>
          <c:showSerName val="0"/>
          <c:showPercent val="0"/>
          <c:showBubbleSize val="0"/>
        </c:dLbls>
        <c:gapWidth val="180"/>
        <c:overlap val="-90"/>
        <c:axId val="508202904"/>
        <c:axId val="508203296"/>
      </c:barChart>
      <c:lineChart>
        <c:grouping val="standard"/>
        <c:varyColors val="0"/>
        <c:ser>
          <c:idx val="1"/>
          <c:order val="1"/>
          <c:tx>
            <c:strRef>
              <c:f>データ!$EL$18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データ!$EM$16:$EQ$16</c:f>
              <c:numCache>
                <c:formatCode>ge</c:formatCode>
                <c:ptCount val="5"/>
                <c:pt idx="0">
                  <c:v>40544</c:v>
                </c:pt>
                <c:pt idx="1">
                  <c:v>40909</c:v>
                </c:pt>
                <c:pt idx="2">
                  <c:v>41275</c:v>
                </c:pt>
                <c:pt idx="3">
                  <c:v>41640</c:v>
                </c:pt>
                <c:pt idx="4">
                  <c:v>42005</c:v>
                </c:pt>
              </c:numCache>
            </c:numRef>
          </c:cat>
          <c:val>
            <c:numRef>
              <c:f>データ!$EM$18:$EQ$18</c:f>
              <c:numCache>
                <c:formatCode>#,##0.00;"▲ "#,##0.00</c:formatCode>
                <c:ptCount val="5"/>
                <c:pt idx="0">
                  <c:v>360.34</c:v>
                </c:pt>
                <c:pt idx="1">
                  <c:v>361.64</c:v>
                </c:pt>
                <c:pt idx="2">
                  <c:v>366.2</c:v>
                </c:pt>
                <c:pt idx="3">
                  <c:v>369.14</c:v>
                </c:pt>
                <c:pt idx="4">
                  <c:v>371.91</c:v>
                </c:pt>
              </c:numCache>
            </c:numRef>
          </c:val>
          <c:smooth val="0"/>
        </c:ser>
        <c:dLbls>
          <c:showLegendKey val="0"/>
          <c:showVal val="0"/>
          <c:showCatName val="0"/>
          <c:showSerName val="0"/>
          <c:showPercent val="0"/>
          <c:showBubbleSize val="0"/>
        </c:dLbls>
        <c:marker val="1"/>
        <c:smooth val="0"/>
        <c:axId val="508202904"/>
        <c:axId val="508203296"/>
      </c:lineChart>
      <c:catAx>
        <c:axId val="508202904"/>
        <c:scaling>
          <c:orientation val="minMax"/>
        </c:scaling>
        <c:delete val="0"/>
        <c:axPos val="b"/>
        <c:numFmt formatCode="ge" sourceLinked="1"/>
        <c:majorTickMark val="none"/>
        <c:minorTickMark val="none"/>
        <c:tickLblPos val="none"/>
        <c:crossAx val="508203296"/>
        <c:crosses val="autoZero"/>
        <c:auto val="0"/>
        <c:lblAlgn val="ctr"/>
        <c:lblOffset val="100"/>
        <c:noMultiLvlLbl val="1"/>
      </c:catAx>
      <c:valAx>
        <c:axId val="50820329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2029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データ!$EB$8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データ!$EB$17</c:f>
              <c:strCache>
                <c:ptCount val="1"/>
                <c:pt idx="0">
                  <c:v>当該値</c:v>
                </c:pt>
              </c:strCache>
            </c:strRef>
          </c:tx>
          <c:spPr>
            <a:solidFill>
              <a:srgbClr val="3366FF"/>
            </a:solidFill>
            <a:ln>
              <a:noFill/>
            </a:ln>
          </c:spPr>
          <c:invertIfNegative val="0"/>
          <c:cat>
            <c:numRef>
              <c:f>データ!$EC$16:$EG$16</c:f>
              <c:numCache>
                <c:formatCode>ge</c:formatCode>
                <c:ptCount val="5"/>
                <c:pt idx="0">
                  <c:v>40544</c:v>
                </c:pt>
                <c:pt idx="1">
                  <c:v>40909</c:v>
                </c:pt>
                <c:pt idx="2">
                  <c:v>41275</c:v>
                </c:pt>
                <c:pt idx="3">
                  <c:v>41640</c:v>
                </c:pt>
                <c:pt idx="4">
                  <c:v>42005</c:v>
                </c:pt>
              </c:numCache>
            </c:numRef>
          </c:cat>
          <c:val>
            <c:numRef>
              <c:f>データ!$EC$17:$EG$17</c:f>
              <c:numCache>
                <c:formatCode>#,##0.00;"▲ "#,##0.00</c:formatCode>
                <c:ptCount val="5"/>
                <c:pt idx="0">
                  <c:v>747.69</c:v>
                </c:pt>
                <c:pt idx="1">
                  <c:v>740.46</c:v>
                </c:pt>
                <c:pt idx="2">
                  <c:v>753.79</c:v>
                </c:pt>
                <c:pt idx="3">
                  <c:v>743.33</c:v>
                </c:pt>
                <c:pt idx="4">
                  <c:v>732.2</c:v>
                </c:pt>
              </c:numCache>
            </c:numRef>
          </c:val>
        </c:ser>
        <c:dLbls>
          <c:showLegendKey val="0"/>
          <c:showVal val="0"/>
          <c:showCatName val="0"/>
          <c:showSerName val="0"/>
          <c:showPercent val="0"/>
          <c:showBubbleSize val="0"/>
        </c:dLbls>
        <c:gapWidth val="180"/>
        <c:overlap val="-90"/>
        <c:axId val="508204080"/>
        <c:axId val="508204472"/>
      </c:barChart>
      <c:lineChart>
        <c:grouping val="standard"/>
        <c:varyColors val="0"/>
        <c:ser>
          <c:idx val="1"/>
          <c:order val="1"/>
          <c:tx>
            <c:strRef>
              <c:f>データ!$EB$18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データ!$EC$16:$EG$16</c:f>
              <c:numCache>
                <c:formatCode>ge</c:formatCode>
                <c:ptCount val="5"/>
                <c:pt idx="0">
                  <c:v>40544</c:v>
                </c:pt>
                <c:pt idx="1">
                  <c:v>40909</c:v>
                </c:pt>
                <c:pt idx="2">
                  <c:v>41275</c:v>
                </c:pt>
                <c:pt idx="3">
                  <c:v>41640</c:v>
                </c:pt>
                <c:pt idx="4">
                  <c:v>42005</c:v>
                </c:pt>
              </c:numCache>
            </c:numRef>
          </c:cat>
          <c:val>
            <c:numRef>
              <c:f>データ!$EC$18:$EG$18</c:f>
              <c:numCache>
                <c:formatCode>#,##0.00;"▲ "#,##0.00</c:formatCode>
                <c:ptCount val="5"/>
                <c:pt idx="0">
                  <c:v>611.76</c:v>
                </c:pt>
                <c:pt idx="1">
                  <c:v>614.79</c:v>
                </c:pt>
                <c:pt idx="2">
                  <c:v>621.98</c:v>
                </c:pt>
                <c:pt idx="3">
                  <c:v>620.42999999999995</c:v>
                </c:pt>
                <c:pt idx="4">
                  <c:v>618.04</c:v>
                </c:pt>
              </c:numCache>
            </c:numRef>
          </c:val>
          <c:smooth val="0"/>
        </c:ser>
        <c:dLbls>
          <c:showLegendKey val="0"/>
          <c:showVal val="0"/>
          <c:showCatName val="0"/>
          <c:showSerName val="0"/>
          <c:showPercent val="0"/>
          <c:showBubbleSize val="0"/>
        </c:dLbls>
        <c:marker val="1"/>
        <c:smooth val="0"/>
        <c:axId val="508204080"/>
        <c:axId val="508204472"/>
      </c:lineChart>
      <c:catAx>
        <c:axId val="508204080"/>
        <c:scaling>
          <c:orientation val="minMax"/>
        </c:scaling>
        <c:delete val="0"/>
        <c:axPos val="b"/>
        <c:numFmt formatCode="ge" sourceLinked="1"/>
        <c:majorTickMark val="none"/>
        <c:minorTickMark val="none"/>
        <c:tickLblPos val="none"/>
        <c:crossAx val="508204472"/>
        <c:crosses val="autoZero"/>
        <c:auto val="0"/>
        <c:lblAlgn val="ctr"/>
        <c:lblOffset val="100"/>
        <c:noMultiLvlLbl val="1"/>
      </c:catAx>
      <c:valAx>
        <c:axId val="50820447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2040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データ!$DR$8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データ!$DR$17</c:f>
              <c:strCache>
                <c:ptCount val="1"/>
                <c:pt idx="0">
                  <c:v>当該値</c:v>
                </c:pt>
              </c:strCache>
            </c:strRef>
          </c:tx>
          <c:spPr>
            <a:solidFill>
              <a:srgbClr val="3366FF"/>
            </a:solidFill>
            <a:ln>
              <a:noFill/>
            </a:ln>
          </c:spPr>
          <c:invertIfNegative val="0"/>
          <c:cat>
            <c:numRef>
              <c:f>データ!$DS$16:$DW$16</c:f>
              <c:numCache>
                <c:formatCode>ge</c:formatCode>
                <c:ptCount val="5"/>
                <c:pt idx="0">
                  <c:v>40544</c:v>
                </c:pt>
                <c:pt idx="1">
                  <c:v>40909</c:v>
                </c:pt>
                <c:pt idx="2">
                  <c:v>41275</c:v>
                </c:pt>
                <c:pt idx="3">
                  <c:v>41640</c:v>
                </c:pt>
                <c:pt idx="4">
                  <c:v>42005</c:v>
                </c:pt>
              </c:numCache>
            </c:numRef>
          </c:cat>
          <c:val>
            <c:numRef>
              <c:f>データ!$DS$17:$DW$17</c:f>
              <c:numCache>
                <c:formatCode>#,##0.00;"▲ "#,##0.00</c:formatCode>
                <c:ptCount val="5"/>
                <c:pt idx="0">
                  <c:v>750.16</c:v>
                </c:pt>
                <c:pt idx="1">
                  <c:v>754.57</c:v>
                </c:pt>
                <c:pt idx="2">
                  <c:v>769.61</c:v>
                </c:pt>
                <c:pt idx="3">
                  <c:v>774.7</c:v>
                </c:pt>
                <c:pt idx="4">
                  <c:v>780.53</c:v>
                </c:pt>
              </c:numCache>
            </c:numRef>
          </c:val>
        </c:ser>
        <c:dLbls>
          <c:showLegendKey val="0"/>
          <c:showVal val="0"/>
          <c:showCatName val="0"/>
          <c:showSerName val="0"/>
          <c:showPercent val="0"/>
          <c:showBubbleSize val="0"/>
        </c:dLbls>
        <c:gapWidth val="180"/>
        <c:overlap val="-90"/>
        <c:axId val="508205256"/>
        <c:axId val="508205648"/>
      </c:barChart>
      <c:lineChart>
        <c:grouping val="standard"/>
        <c:varyColors val="0"/>
        <c:ser>
          <c:idx val="1"/>
          <c:order val="1"/>
          <c:tx>
            <c:strRef>
              <c:f>データ!$DR$18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データ!$DS$16:$DW$16</c:f>
              <c:numCache>
                <c:formatCode>ge</c:formatCode>
                <c:ptCount val="5"/>
                <c:pt idx="0">
                  <c:v>40544</c:v>
                </c:pt>
                <c:pt idx="1">
                  <c:v>40909</c:v>
                </c:pt>
                <c:pt idx="2">
                  <c:v>41275</c:v>
                </c:pt>
                <c:pt idx="3">
                  <c:v>41640</c:v>
                </c:pt>
                <c:pt idx="4">
                  <c:v>42005</c:v>
                </c:pt>
              </c:numCache>
            </c:numRef>
          </c:cat>
          <c:val>
            <c:numRef>
              <c:f>データ!$DS$18:$DW$18</c:f>
              <c:numCache>
                <c:formatCode>#,##0.00;"▲ "#,##0.00</c:formatCode>
                <c:ptCount val="5"/>
                <c:pt idx="0">
                  <c:v>658.35</c:v>
                </c:pt>
                <c:pt idx="1">
                  <c:v>661.07</c:v>
                </c:pt>
                <c:pt idx="2">
                  <c:v>681.62</c:v>
                </c:pt>
                <c:pt idx="3">
                  <c:v>683.83</c:v>
                </c:pt>
                <c:pt idx="4">
                  <c:v>684.85</c:v>
                </c:pt>
              </c:numCache>
            </c:numRef>
          </c:val>
          <c:smooth val="0"/>
        </c:ser>
        <c:dLbls>
          <c:showLegendKey val="0"/>
          <c:showVal val="0"/>
          <c:showCatName val="0"/>
          <c:showSerName val="0"/>
          <c:showPercent val="0"/>
          <c:showBubbleSize val="0"/>
        </c:dLbls>
        <c:marker val="1"/>
        <c:smooth val="0"/>
        <c:axId val="508205256"/>
        <c:axId val="508205648"/>
      </c:lineChart>
      <c:catAx>
        <c:axId val="508205256"/>
        <c:scaling>
          <c:orientation val="minMax"/>
        </c:scaling>
        <c:delete val="0"/>
        <c:axPos val="b"/>
        <c:numFmt formatCode="ge" sourceLinked="1"/>
        <c:majorTickMark val="none"/>
        <c:minorTickMark val="none"/>
        <c:tickLblPos val="none"/>
        <c:crossAx val="508205648"/>
        <c:crosses val="autoZero"/>
        <c:auto val="0"/>
        <c:lblAlgn val="ctr"/>
        <c:lblOffset val="100"/>
        <c:noMultiLvlLbl val="1"/>
      </c:catAx>
      <c:valAx>
        <c:axId val="50820564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205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データ!$EV$8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データ!$EV$17</c:f>
              <c:strCache>
                <c:ptCount val="1"/>
                <c:pt idx="0">
                  <c:v>当該値</c:v>
                </c:pt>
              </c:strCache>
            </c:strRef>
          </c:tx>
          <c:spPr>
            <a:solidFill>
              <a:srgbClr val="3366FF"/>
            </a:solidFill>
            <a:ln>
              <a:noFill/>
            </a:ln>
          </c:spPr>
          <c:invertIfNegative val="0"/>
          <c:cat>
            <c:numRef>
              <c:f>データ!$EW$16:$FA$16</c:f>
              <c:numCache>
                <c:formatCode>ge</c:formatCode>
                <c:ptCount val="5"/>
                <c:pt idx="0">
                  <c:v>40544</c:v>
                </c:pt>
                <c:pt idx="1">
                  <c:v>40909</c:v>
                </c:pt>
                <c:pt idx="2">
                  <c:v>41275</c:v>
                </c:pt>
                <c:pt idx="3">
                  <c:v>41640</c:v>
                </c:pt>
                <c:pt idx="4">
                  <c:v>42005</c:v>
                </c:pt>
              </c:numCache>
            </c:numRef>
          </c:cat>
          <c:val>
            <c:numRef>
              <c:f>データ!$EW$17:$FA$17</c:f>
              <c:numCache>
                <c:formatCode>#,##0.0;"▲ "#,##0.0</c:formatCode>
                <c:ptCount val="5"/>
                <c:pt idx="0">
                  <c:v>19.399999999999999</c:v>
                </c:pt>
                <c:pt idx="1">
                  <c:v>19.5</c:v>
                </c:pt>
                <c:pt idx="2">
                  <c:v>19.899999999999999</c:v>
                </c:pt>
                <c:pt idx="3">
                  <c:v>20</c:v>
                </c:pt>
                <c:pt idx="4">
                  <c:v>20.100000000000001</c:v>
                </c:pt>
              </c:numCache>
            </c:numRef>
          </c:val>
        </c:ser>
        <c:dLbls>
          <c:showLegendKey val="0"/>
          <c:showVal val="0"/>
          <c:showCatName val="0"/>
          <c:showSerName val="0"/>
          <c:showPercent val="0"/>
          <c:showBubbleSize val="0"/>
        </c:dLbls>
        <c:gapWidth val="180"/>
        <c:overlap val="-90"/>
        <c:axId val="508206432"/>
        <c:axId val="358780912"/>
      </c:barChart>
      <c:lineChart>
        <c:grouping val="standard"/>
        <c:varyColors val="0"/>
        <c:ser>
          <c:idx val="1"/>
          <c:order val="1"/>
          <c:tx>
            <c:strRef>
              <c:f>データ!$EV$18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データ!$EW$16:$FA$16</c:f>
              <c:numCache>
                <c:formatCode>ge</c:formatCode>
                <c:ptCount val="5"/>
                <c:pt idx="0">
                  <c:v>40544</c:v>
                </c:pt>
                <c:pt idx="1">
                  <c:v>40909</c:v>
                </c:pt>
                <c:pt idx="2">
                  <c:v>41275</c:v>
                </c:pt>
                <c:pt idx="3">
                  <c:v>41640</c:v>
                </c:pt>
                <c:pt idx="4">
                  <c:v>42005</c:v>
                </c:pt>
              </c:numCache>
            </c:numRef>
          </c:cat>
          <c:val>
            <c:numRef>
              <c:f>データ!$EW$18:$FA$18</c:f>
              <c:numCache>
                <c:formatCode>#,##0.0;"▲ "#,##0.0</c:formatCode>
                <c:ptCount val="5"/>
                <c:pt idx="0">
                  <c:v>16.7</c:v>
                </c:pt>
                <c:pt idx="1">
                  <c:v>17</c:v>
                </c:pt>
                <c:pt idx="2">
                  <c:v>17.399999999999999</c:v>
                </c:pt>
                <c:pt idx="3">
                  <c:v>17.399999999999999</c:v>
                </c:pt>
                <c:pt idx="4">
                  <c:v>17.7</c:v>
                </c:pt>
              </c:numCache>
            </c:numRef>
          </c:val>
          <c:smooth val="0"/>
        </c:ser>
        <c:dLbls>
          <c:showLegendKey val="0"/>
          <c:showVal val="0"/>
          <c:showCatName val="0"/>
          <c:showSerName val="0"/>
          <c:showPercent val="0"/>
          <c:showBubbleSize val="0"/>
        </c:dLbls>
        <c:marker val="1"/>
        <c:smooth val="0"/>
        <c:axId val="508206432"/>
        <c:axId val="358780912"/>
      </c:lineChart>
      <c:catAx>
        <c:axId val="508206432"/>
        <c:scaling>
          <c:orientation val="minMax"/>
        </c:scaling>
        <c:delete val="0"/>
        <c:axPos val="b"/>
        <c:numFmt formatCode="ge" sourceLinked="1"/>
        <c:majorTickMark val="none"/>
        <c:minorTickMark val="none"/>
        <c:tickLblPos val="none"/>
        <c:crossAx val="358780912"/>
        <c:crosses val="autoZero"/>
        <c:auto val="0"/>
        <c:lblAlgn val="ctr"/>
        <c:lblOffset val="100"/>
        <c:noMultiLvlLbl val="1"/>
      </c:catAx>
      <c:valAx>
        <c:axId val="358780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206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データ!$BI$17</c:f>
              <c:strCache>
                <c:ptCount val="1"/>
                <c:pt idx="0">
                  <c:v>当該値</c:v>
                </c:pt>
              </c:strCache>
            </c:strRef>
          </c:tx>
          <c:spPr>
            <a:solidFill>
              <a:srgbClr val="3366FF"/>
            </a:solidFill>
            <a:ln>
              <a:noFill/>
            </a:ln>
          </c:spPr>
          <c:invertIfNegative val="0"/>
          <c:cat>
            <c:numRef>
              <c:f>データ!$BJ$16:$BN$16</c:f>
              <c:numCache>
                <c:formatCode>ge</c:formatCode>
                <c:ptCount val="5"/>
                <c:pt idx="0">
                  <c:v>40544</c:v>
                </c:pt>
                <c:pt idx="1">
                  <c:v>40909</c:v>
                </c:pt>
                <c:pt idx="2">
                  <c:v>41275</c:v>
                </c:pt>
                <c:pt idx="3">
                  <c:v>41640</c:v>
                </c:pt>
                <c:pt idx="4">
                  <c:v>42005</c:v>
                </c:pt>
              </c:numCache>
            </c:numRef>
          </c:cat>
          <c:val>
            <c:numRef>
              <c:f>データ!$BJ$17:$BN$17</c:f>
              <c:numCache>
                <c:formatCode>#,##0.0;"▲ "#,##0.0</c:formatCode>
                <c:ptCount val="5"/>
                <c:pt idx="0">
                  <c:v>0</c:v>
                </c:pt>
                <c:pt idx="1">
                  <c:v>0</c:v>
                </c:pt>
                <c:pt idx="2">
                  <c:v>0</c:v>
                </c:pt>
                <c:pt idx="3">
                  <c:v>38.5</c:v>
                </c:pt>
                <c:pt idx="4">
                  <c:v>9.1999999999999993</c:v>
                </c:pt>
              </c:numCache>
            </c:numRef>
          </c:val>
        </c:ser>
        <c:dLbls>
          <c:showLegendKey val="0"/>
          <c:showVal val="0"/>
          <c:showCatName val="0"/>
          <c:showSerName val="0"/>
          <c:showPercent val="0"/>
          <c:showBubbleSize val="0"/>
        </c:dLbls>
        <c:gapWidth val="180"/>
        <c:overlap val="-90"/>
        <c:axId val="358782088"/>
        <c:axId val="358782480"/>
      </c:barChart>
      <c:lineChart>
        <c:grouping val="standard"/>
        <c:varyColors val="0"/>
        <c:ser>
          <c:idx val="1"/>
          <c:order val="1"/>
          <c:tx>
            <c:strRef>
              <c:f>データ!$BI$18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40544</c:v>
                </c:pt>
                <c:pt idx="1">
                  <c:v>40909</c:v>
                </c:pt>
                <c:pt idx="2">
                  <c:v>41275</c:v>
                </c:pt>
                <c:pt idx="3">
                  <c:v>41640</c:v>
                </c:pt>
                <c:pt idx="4">
                  <c:v>42005</c:v>
                </c:pt>
              </c:numCache>
            </c:numRef>
          </c:cat>
          <c:val>
            <c:numRef>
              <c:f>データ!$BJ$18:$BN$18</c:f>
              <c:numCache>
                <c:formatCode>#,##0.0;"▲ "#,##0.0</c:formatCode>
                <c:ptCount val="5"/>
                <c:pt idx="0">
                  <c:v>87.9</c:v>
                </c:pt>
                <c:pt idx="1">
                  <c:v>80.8</c:v>
                </c:pt>
                <c:pt idx="2">
                  <c:v>76.599999999999994</c:v>
                </c:pt>
                <c:pt idx="3">
                  <c:v>102.5</c:v>
                </c:pt>
                <c:pt idx="4">
                  <c:v>90.4</c:v>
                </c:pt>
              </c:numCache>
            </c:numRef>
          </c:val>
          <c:smooth val="0"/>
        </c:ser>
        <c:dLbls>
          <c:showLegendKey val="0"/>
          <c:showVal val="0"/>
          <c:showCatName val="0"/>
          <c:showSerName val="0"/>
          <c:showPercent val="0"/>
          <c:showBubbleSize val="0"/>
        </c:dLbls>
        <c:marker val="1"/>
        <c:smooth val="0"/>
        <c:axId val="358782088"/>
        <c:axId val="358782480"/>
      </c:lineChart>
      <c:catAx>
        <c:axId val="358782088"/>
        <c:scaling>
          <c:orientation val="minMax"/>
        </c:scaling>
        <c:delete val="0"/>
        <c:axPos val="b"/>
        <c:numFmt formatCode="ge" sourceLinked="1"/>
        <c:majorTickMark val="none"/>
        <c:minorTickMark val="none"/>
        <c:tickLblPos val="none"/>
        <c:crossAx val="358782480"/>
        <c:crosses val="autoZero"/>
        <c:auto val="0"/>
        <c:lblAlgn val="ctr"/>
        <c:lblOffset val="100"/>
        <c:noMultiLvlLbl val="1"/>
      </c:catAx>
      <c:valAx>
        <c:axId val="358782480"/>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7820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B11:AG13" spid="_x0000_s114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M10:AR12" spid="_x0000_s114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AX10:BC12" spid="_x0000_s114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3882488" y="3161580"/>
          <a:ext cx="2025623" cy="717247"/>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BT10:BY14" spid="_x0000_s114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N10:CS12" spid="_x0000_s114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CX10:DC12" spid="_x0000_s115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H10:DM12" spid="_x0000_s115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3882488" y="7024408"/>
          <a:ext cx="2025623" cy="495940"/>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3989345" y="11421916"/>
          <a:ext cx="2025623" cy="495943"/>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9851571" y="11421916"/>
          <a:ext cx="2177305" cy="495942"/>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L10:EQ12" spid="_x0000_s115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B10:EG12" spid="_x0000_s115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R10:DW12" spid="_x0000_s115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EV10:FA12" spid="_x0000_s115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I10:BN12" spid="_x0000_s115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5902779" y="7015842"/>
          <a:ext cx="2025622" cy="495940"/>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heetViews>
  <sheetFormatPr defaultColWidth="2.6640625" defaultRowHeight="13.2"/>
  <cols>
    <col min="1" max="1" width="2.6640625" style="3" customWidth="1"/>
    <col min="2" max="67" width="3.77734375" style="3" customWidth="1"/>
    <col min="68" max="78" width="3.109375" style="3" customWidth="1"/>
    <col min="79" max="79" width="4.44140625" style="3" bestFit="1" customWidth="1"/>
    <col min="80"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神奈川県　横浜市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88" t="s">
        <v>1</v>
      </c>
      <c r="C7" s="89"/>
      <c r="D7" s="89"/>
      <c r="E7" s="89"/>
      <c r="F7" s="89"/>
      <c r="G7" s="89"/>
      <c r="H7" s="89"/>
      <c r="I7" s="90"/>
      <c r="J7" s="88" t="s">
        <v>2</v>
      </c>
      <c r="K7" s="89"/>
      <c r="L7" s="89"/>
      <c r="M7" s="89"/>
      <c r="N7" s="89"/>
      <c r="O7" s="89"/>
      <c r="P7" s="89"/>
      <c r="Q7" s="90"/>
      <c r="R7" s="88" t="s">
        <v>3</v>
      </c>
      <c r="S7" s="89"/>
      <c r="T7" s="89"/>
      <c r="U7" s="89"/>
      <c r="V7" s="89"/>
      <c r="W7" s="89"/>
      <c r="X7" s="89"/>
      <c r="Y7" s="90"/>
      <c r="Z7" s="88" t="s">
        <v>4</v>
      </c>
      <c r="AA7" s="89"/>
      <c r="AB7" s="89"/>
      <c r="AC7" s="89"/>
      <c r="AD7" s="89"/>
      <c r="AE7" s="89"/>
      <c r="AF7" s="89"/>
      <c r="AG7" s="90"/>
      <c r="AH7" s="4"/>
      <c r="AJ7" s="91"/>
      <c r="AK7" s="92"/>
      <c r="AL7" s="92"/>
      <c r="AM7" s="92"/>
      <c r="AN7" s="92"/>
      <c r="AO7" s="92"/>
      <c r="AP7" s="93"/>
      <c r="AQ7" s="94">
        <f>データ!B10</f>
        <v>40544</v>
      </c>
      <c r="AR7" s="94"/>
      <c r="AS7" s="94"/>
      <c r="AT7" s="94"/>
      <c r="AU7" s="95"/>
      <c r="AV7" s="96">
        <f>データ!C10</f>
        <v>40909</v>
      </c>
      <c r="AW7" s="94"/>
      <c r="AX7" s="94"/>
      <c r="AY7" s="94"/>
      <c r="AZ7" s="95"/>
      <c r="BA7" s="96">
        <f>データ!D10</f>
        <v>41275</v>
      </c>
      <c r="BB7" s="94"/>
      <c r="BC7" s="94"/>
      <c r="BD7" s="94"/>
      <c r="BE7" s="95"/>
      <c r="BF7" s="96">
        <f>データ!E10</f>
        <v>41640</v>
      </c>
      <c r="BG7" s="94"/>
      <c r="BH7" s="94"/>
      <c r="BI7" s="94"/>
      <c r="BJ7" s="95"/>
      <c r="BK7" s="96">
        <f>データ!F10</f>
        <v>42005</v>
      </c>
      <c r="BL7" s="94"/>
      <c r="BM7" s="94"/>
      <c r="BN7" s="94"/>
      <c r="BO7" s="95"/>
      <c r="BS7" s="9"/>
      <c r="BT7" s="9"/>
      <c r="BU7" s="9"/>
      <c r="BV7" s="9"/>
      <c r="BW7" s="9"/>
      <c r="BX7" s="9"/>
      <c r="BY7" s="9"/>
    </row>
    <row r="8" spans="1:78" ht="18.75" customHeight="1">
      <c r="A8" s="2"/>
      <c r="B8" s="97" t="str">
        <f>データ!I6</f>
        <v>法適用</v>
      </c>
      <c r="C8" s="98"/>
      <c r="D8" s="98"/>
      <c r="E8" s="98"/>
      <c r="F8" s="98"/>
      <c r="G8" s="98"/>
      <c r="H8" s="98"/>
      <c r="I8" s="99"/>
      <c r="J8" s="97" t="str">
        <f>データ!J6</f>
        <v>交通事業</v>
      </c>
      <c r="K8" s="98"/>
      <c r="L8" s="98"/>
      <c r="M8" s="98"/>
      <c r="N8" s="98"/>
      <c r="O8" s="98"/>
      <c r="P8" s="98"/>
      <c r="Q8" s="99"/>
      <c r="R8" s="97" t="str">
        <f>データ!K6</f>
        <v>自動車運送事業</v>
      </c>
      <c r="S8" s="98"/>
      <c r="T8" s="98"/>
      <c r="U8" s="98"/>
      <c r="V8" s="98"/>
      <c r="W8" s="98"/>
      <c r="X8" s="98"/>
      <c r="Y8" s="99"/>
      <c r="Z8" s="100" t="str">
        <f>データ!L6</f>
        <v>-</v>
      </c>
      <c r="AA8" s="101"/>
      <c r="AB8" s="101"/>
      <c r="AC8" s="101"/>
      <c r="AD8" s="101"/>
      <c r="AE8" s="101"/>
      <c r="AF8" s="101"/>
      <c r="AG8" s="102"/>
      <c r="AH8" s="4"/>
      <c r="AJ8" s="103" t="s">
        <v>5</v>
      </c>
      <c r="AK8" s="104"/>
      <c r="AL8" s="104"/>
      <c r="AM8" s="104"/>
      <c r="AN8" s="104"/>
      <c r="AO8" s="104"/>
      <c r="AP8" s="105"/>
      <c r="AQ8" s="106">
        <f>データ!T6</f>
        <v>120129</v>
      </c>
      <c r="AR8" s="106"/>
      <c r="AS8" s="106"/>
      <c r="AT8" s="106"/>
      <c r="AU8" s="107"/>
      <c r="AV8" s="108">
        <f>データ!U6</f>
        <v>120670</v>
      </c>
      <c r="AW8" s="106"/>
      <c r="AX8" s="106"/>
      <c r="AY8" s="106"/>
      <c r="AZ8" s="107"/>
      <c r="BA8" s="108">
        <f>データ!V6</f>
        <v>121301</v>
      </c>
      <c r="BB8" s="106"/>
      <c r="BC8" s="106"/>
      <c r="BD8" s="106"/>
      <c r="BE8" s="107"/>
      <c r="BF8" s="108">
        <f>データ!W6</f>
        <v>121748</v>
      </c>
      <c r="BG8" s="106"/>
      <c r="BH8" s="106"/>
      <c r="BI8" s="106"/>
      <c r="BJ8" s="107"/>
      <c r="BK8" s="108">
        <f>データ!X6</f>
        <v>122714</v>
      </c>
      <c r="BL8" s="106"/>
      <c r="BM8" s="106"/>
      <c r="BN8" s="106"/>
      <c r="BO8" s="107"/>
      <c r="BS8" s="10"/>
      <c r="BT8" s="10"/>
      <c r="BU8" s="10"/>
      <c r="BV8" s="10"/>
      <c r="BW8" s="10"/>
      <c r="BX8" s="10"/>
      <c r="BY8" s="10"/>
    </row>
    <row r="9" spans="1:78" ht="18.75" customHeight="1">
      <c r="A9" s="2"/>
      <c r="B9" s="109" t="s">
        <v>6</v>
      </c>
      <c r="C9" s="109"/>
      <c r="D9" s="109"/>
      <c r="E9" s="109"/>
      <c r="F9" s="109"/>
      <c r="G9" s="109"/>
      <c r="H9" s="109"/>
      <c r="I9" s="109"/>
      <c r="J9" s="109" t="s">
        <v>7</v>
      </c>
      <c r="K9" s="109"/>
      <c r="L9" s="109"/>
      <c r="M9" s="109"/>
      <c r="N9" s="109"/>
      <c r="O9" s="109"/>
      <c r="P9" s="109"/>
      <c r="Q9" s="109"/>
      <c r="R9" s="109" t="s">
        <v>8</v>
      </c>
      <c r="S9" s="109"/>
      <c r="T9" s="109"/>
      <c r="U9" s="109"/>
      <c r="V9" s="109"/>
      <c r="W9" s="109"/>
      <c r="X9" s="109"/>
      <c r="Y9" s="109"/>
      <c r="Z9" s="109" t="s">
        <v>9</v>
      </c>
      <c r="AA9" s="109"/>
      <c r="AB9" s="109"/>
      <c r="AC9" s="109"/>
      <c r="AD9" s="109"/>
      <c r="AE9" s="109"/>
      <c r="AF9" s="109"/>
      <c r="AG9" s="109"/>
      <c r="AH9" s="4"/>
      <c r="AJ9" s="103" t="s">
        <v>10</v>
      </c>
      <c r="AK9" s="104"/>
      <c r="AL9" s="104"/>
      <c r="AM9" s="104"/>
      <c r="AN9" s="104"/>
      <c r="AO9" s="104"/>
      <c r="AP9" s="105"/>
      <c r="AQ9" s="110">
        <f>データ!Y6</f>
        <v>552392</v>
      </c>
      <c r="AR9" s="111"/>
      <c r="AS9" s="111"/>
      <c r="AT9" s="111"/>
      <c r="AU9" s="111"/>
      <c r="AV9" s="112">
        <f>データ!Z6</f>
        <v>457253</v>
      </c>
      <c r="AW9" s="113"/>
      <c r="AX9" s="113"/>
      <c r="AY9" s="113"/>
      <c r="AZ9" s="110"/>
      <c r="BA9" s="112">
        <f>データ!AA6</f>
        <v>561538</v>
      </c>
      <c r="BB9" s="113"/>
      <c r="BC9" s="113"/>
      <c r="BD9" s="113"/>
      <c r="BE9" s="110"/>
      <c r="BF9" s="112">
        <f>データ!AB6</f>
        <v>349319</v>
      </c>
      <c r="BG9" s="113"/>
      <c r="BH9" s="113"/>
      <c r="BI9" s="113"/>
      <c r="BJ9" s="110"/>
      <c r="BK9" s="112">
        <f>データ!AC6</f>
        <v>307599</v>
      </c>
      <c r="BL9" s="113"/>
      <c r="BM9" s="113"/>
      <c r="BN9" s="113"/>
      <c r="BO9" s="110"/>
      <c r="BP9" s="11"/>
      <c r="BQ9" s="11"/>
      <c r="BR9" s="11"/>
      <c r="BS9" s="11"/>
      <c r="BT9" s="11"/>
      <c r="BU9" s="11"/>
      <c r="BV9" s="11"/>
      <c r="BW9" s="11"/>
      <c r="BX9" s="11"/>
      <c r="BY9" s="11"/>
    </row>
    <row r="10" spans="1:78" ht="18.45" customHeight="1">
      <c r="A10" s="2"/>
      <c r="B10" s="114">
        <f>データ!M6</f>
        <v>525.20000000000005</v>
      </c>
      <c r="C10" s="114"/>
      <c r="D10" s="114"/>
      <c r="E10" s="114"/>
      <c r="F10" s="114"/>
      <c r="G10" s="114"/>
      <c r="H10" s="114"/>
      <c r="I10" s="114"/>
      <c r="J10" s="115">
        <f>データ!N6</f>
        <v>25679</v>
      </c>
      <c r="K10" s="115"/>
      <c r="L10" s="115"/>
      <c r="M10" s="115"/>
      <c r="N10" s="115"/>
      <c r="O10" s="115"/>
      <c r="P10" s="115"/>
      <c r="Q10" s="115"/>
      <c r="R10" s="115">
        <f>データ!O6</f>
        <v>815</v>
      </c>
      <c r="S10" s="115"/>
      <c r="T10" s="115"/>
      <c r="U10" s="115"/>
      <c r="V10" s="115"/>
      <c r="W10" s="115"/>
      <c r="X10" s="115"/>
      <c r="Y10" s="115"/>
      <c r="Z10" s="115">
        <f>データ!P6</f>
        <v>1330</v>
      </c>
      <c r="AA10" s="115"/>
      <c r="AB10" s="115"/>
      <c r="AC10" s="115"/>
      <c r="AD10" s="115"/>
      <c r="AE10" s="115"/>
      <c r="AF10" s="115"/>
      <c r="AG10" s="115"/>
      <c r="AH10" s="2"/>
      <c r="AZ10" s="12"/>
      <c r="BH10" s="2"/>
      <c r="BI10" s="2"/>
      <c r="BJ10" s="2"/>
      <c r="BK10" s="2"/>
      <c r="BL10" s="13"/>
      <c r="BM10" s="13"/>
      <c r="BN10" s="14"/>
      <c r="BO10" s="13"/>
      <c r="BP10" s="13"/>
      <c r="BQ10" s="13"/>
      <c r="BR10" s="13"/>
      <c r="BS10" s="13"/>
      <c r="BT10" s="13"/>
      <c r="BU10" s="13"/>
      <c r="BV10" s="13"/>
      <c r="BW10" s="13"/>
      <c r="BX10" s="13"/>
      <c r="BY10" s="13"/>
    </row>
    <row r="11" spans="1:78" ht="18.45" customHeight="1">
      <c r="A11" s="2"/>
      <c r="B11" s="109" t="s">
        <v>11</v>
      </c>
      <c r="C11" s="109"/>
      <c r="D11" s="109"/>
      <c r="E11" s="109"/>
      <c r="F11" s="109"/>
      <c r="G11" s="109"/>
      <c r="H11" s="109"/>
      <c r="I11" s="88"/>
      <c r="J11" s="88" t="s">
        <v>12</v>
      </c>
      <c r="K11" s="89"/>
      <c r="L11" s="89"/>
      <c r="M11" s="89"/>
      <c r="N11" s="89"/>
      <c r="O11" s="89"/>
      <c r="P11" s="89"/>
      <c r="Q11" s="90"/>
      <c r="R11" s="109" t="s">
        <v>13</v>
      </c>
      <c r="S11" s="109"/>
      <c r="T11" s="109"/>
      <c r="U11" s="109"/>
      <c r="V11" s="109"/>
      <c r="W11" s="109"/>
      <c r="X11" s="109"/>
      <c r="Y11" s="109"/>
      <c r="Z11" s="15"/>
      <c r="AA11" s="15"/>
      <c r="AB11" s="15"/>
      <c r="AC11" s="15"/>
      <c r="AD11" s="15"/>
      <c r="AE11" s="15"/>
      <c r="AF11" s="15"/>
      <c r="AG11" s="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6"/>
      <c r="BM11" s="16"/>
      <c r="BN11" s="16"/>
      <c r="BO11" s="16"/>
      <c r="BP11" s="16"/>
      <c r="BQ11" s="16"/>
      <c r="BR11" s="16"/>
      <c r="BS11" s="16"/>
      <c r="BT11" s="16"/>
      <c r="BU11" s="16"/>
      <c r="BV11" s="16"/>
      <c r="BW11" s="16"/>
      <c r="BX11" s="16"/>
      <c r="BY11" s="16"/>
      <c r="BZ11" s="16"/>
    </row>
    <row r="12" spans="1:78" ht="18.45" customHeight="1">
      <c r="A12" s="2"/>
      <c r="B12" s="114">
        <f>データ!Q6</f>
        <v>18.3</v>
      </c>
      <c r="C12" s="114"/>
      <c r="D12" s="114"/>
      <c r="E12" s="114"/>
      <c r="F12" s="114"/>
      <c r="G12" s="114"/>
      <c r="H12" s="114"/>
      <c r="I12" s="100"/>
      <c r="J12" s="116" t="str">
        <f>データ!R6</f>
        <v>有</v>
      </c>
      <c r="K12" s="116"/>
      <c r="L12" s="116"/>
      <c r="M12" s="116"/>
      <c r="N12" s="116"/>
      <c r="O12" s="116"/>
      <c r="P12" s="116"/>
      <c r="Q12" s="116"/>
      <c r="R12" s="116" t="str">
        <f>データ!S6</f>
        <v>無</v>
      </c>
      <c r="S12" s="116"/>
      <c r="T12" s="116"/>
      <c r="U12" s="116"/>
      <c r="V12" s="116"/>
      <c r="W12" s="116"/>
      <c r="X12" s="116"/>
      <c r="Y12" s="116"/>
      <c r="Z12" s="17"/>
      <c r="AA12" s="17"/>
      <c r="AB12" s="17"/>
      <c r="AC12" s="17"/>
      <c r="AD12" s="17"/>
      <c r="AE12" s="17"/>
      <c r="AF12" s="17"/>
      <c r="AG12" s="17"/>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6"/>
      <c r="BN12" s="16"/>
      <c r="BO12" s="16"/>
      <c r="BP12" s="16"/>
      <c r="BQ12" s="16"/>
      <c r="BR12" s="16"/>
      <c r="BS12" s="16"/>
      <c r="BT12" s="16"/>
      <c r="BU12" s="16"/>
      <c r="BV12" s="16"/>
      <c r="BW12" s="16"/>
      <c r="BX12" s="16"/>
      <c r="BY12" s="16"/>
      <c r="BZ12" s="16"/>
    </row>
    <row r="13" spans="1:78" ht="18.45" customHeight="1">
      <c r="A13" s="2"/>
      <c r="B13" s="18" t="s">
        <v>14</v>
      </c>
      <c r="C13" s="19"/>
      <c r="D13" s="19"/>
      <c r="E13" s="19"/>
      <c r="F13" s="19"/>
      <c r="G13" s="19"/>
      <c r="H13" s="19"/>
      <c r="I13" s="19"/>
      <c r="J13" s="19"/>
      <c r="K13" s="19"/>
      <c r="L13" s="19"/>
      <c r="M13" s="19"/>
      <c r="N13" s="19"/>
      <c r="O13" s="19"/>
      <c r="P13" s="19"/>
      <c r="Q13" s="19"/>
      <c r="R13" s="20"/>
      <c r="S13" s="21"/>
      <c r="T13" s="22"/>
      <c r="U13" s="22"/>
      <c r="V13" s="22"/>
      <c r="W13" s="22"/>
      <c r="X13" s="22"/>
      <c r="Y13" s="22"/>
      <c r="Z13" s="17"/>
      <c r="AA13" s="17"/>
      <c r="AB13" s="17"/>
      <c r="AC13" s="17"/>
      <c r="AD13" s="17"/>
      <c r="AE13" s="17"/>
      <c r="AF13" s="17"/>
      <c r="AG13" s="17"/>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6" t="s">
        <v>15</v>
      </c>
      <c r="BM13" s="16"/>
      <c r="BN13" s="16"/>
      <c r="BO13" s="16"/>
      <c r="BP13" s="16"/>
      <c r="BQ13" s="16"/>
      <c r="BR13" s="16"/>
      <c r="BS13" s="16"/>
      <c r="BT13" s="16"/>
      <c r="BU13" s="16"/>
      <c r="BV13" s="16"/>
      <c r="BW13" s="16"/>
      <c r="BX13" s="16"/>
      <c r="BY13" s="16"/>
      <c r="BZ13" s="16"/>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3"/>
      <c r="BM14" s="23"/>
      <c r="BN14" s="23"/>
      <c r="BO14" s="23"/>
      <c r="BP14" s="23"/>
      <c r="BQ14" s="23"/>
      <c r="BR14" s="23"/>
      <c r="BS14" s="23"/>
      <c r="BT14" s="23"/>
      <c r="BU14" s="23"/>
      <c r="BV14" s="23"/>
      <c r="BW14" s="23"/>
      <c r="BX14" s="23"/>
      <c r="BY14" s="23"/>
      <c r="BZ14" s="23"/>
    </row>
    <row r="15" spans="1:78" ht="13.5" customHeight="1">
      <c r="A15" s="2"/>
      <c r="B15" s="129" t="s">
        <v>16</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2"/>
      <c r="BL15" s="117" t="s">
        <v>17</v>
      </c>
      <c r="BM15" s="118"/>
      <c r="BN15" s="118"/>
      <c r="BO15" s="118"/>
      <c r="BP15" s="118"/>
      <c r="BQ15" s="118"/>
      <c r="BR15" s="118"/>
      <c r="BS15" s="118"/>
      <c r="BT15" s="118"/>
      <c r="BU15" s="118"/>
      <c r="BV15" s="118"/>
      <c r="BW15" s="118"/>
      <c r="BX15" s="118"/>
      <c r="BY15" s="118"/>
      <c r="BZ15" s="119"/>
    </row>
    <row r="16" spans="1:78" ht="13.5" customHeight="1" thickBot="1">
      <c r="A16" s="2"/>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2"/>
      <c r="BL16" s="120"/>
      <c r="BM16" s="121"/>
      <c r="BN16" s="121"/>
      <c r="BO16" s="121"/>
      <c r="BP16" s="121"/>
      <c r="BQ16" s="121"/>
      <c r="BR16" s="121"/>
      <c r="BS16" s="121"/>
      <c r="BT16" s="121"/>
      <c r="BU16" s="121"/>
      <c r="BV16" s="121"/>
      <c r="BW16" s="121"/>
      <c r="BX16" s="121"/>
      <c r="BY16" s="121"/>
      <c r="BZ16" s="122"/>
    </row>
    <row r="17" spans="1:78" ht="13.5" customHeight="1" thickTop="1">
      <c r="A17" s="2"/>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6"/>
      <c r="BK17" s="2"/>
      <c r="BL17" s="123" t="s">
        <v>123</v>
      </c>
      <c r="BM17" s="124"/>
      <c r="BN17" s="124"/>
      <c r="BO17" s="124"/>
      <c r="BP17" s="124"/>
      <c r="BQ17" s="124"/>
      <c r="BR17" s="124"/>
      <c r="BS17" s="124"/>
      <c r="BT17" s="124"/>
      <c r="BU17" s="124"/>
      <c r="BV17" s="124"/>
      <c r="BW17" s="124"/>
      <c r="BX17" s="124"/>
      <c r="BY17" s="124"/>
      <c r="BZ17" s="125"/>
    </row>
    <row r="18" spans="1:78" ht="13.5" customHeight="1">
      <c r="A18" s="2"/>
      <c r="B18" s="24"/>
      <c r="C18" s="9"/>
      <c r="D18" s="9"/>
      <c r="E18" s="9"/>
      <c r="F18" s="9"/>
      <c r="G18" s="9"/>
      <c r="H18" s="9"/>
      <c r="I18" s="9"/>
      <c r="J18" s="9"/>
      <c r="K18" s="9"/>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6"/>
      <c r="BK18" s="2"/>
      <c r="BL18" s="123"/>
      <c r="BM18" s="124"/>
      <c r="BN18" s="124"/>
      <c r="BO18" s="124"/>
      <c r="BP18" s="124"/>
      <c r="BQ18" s="124"/>
      <c r="BR18" s="124"/>
      <c r="BS18" s="124"/>
      <c r="BT18" s="124"/>
      <c r="BU18" s="124"/>
      <c r="BV18" s="124"/>
      <c r="BW18" s="124"/>
      <c r="BX18" s="124"/>
      <c r="BY18" s="124"/>
      <c r="BZ18" s="125"/>
    </row>
    <row r="19" spans="1:78" ht="13.5" customHeight="1">
      <c r="A19" s="2"/>
      <c r="B19" s="24"/>
      <c r="C19" s="9"/>
      <c r="D19" s="9"/>
      <c r="E19" s="9"/>
      <c r="F19" s="9"/>
      <c r="G19" s="9"/>
      <c r="H19" s="9"/>
      <c r="I19" s="9"/>
      <c r="J19" s="9"/>
      <c r="K19" s="9"/>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6"/>
      <c r="BK19" s="2"/>
      <c r="BL19" s="123"/>
      <c r="BM19" s="124"/>
      <c r="BN19" s="124"/>
      <c r="BO19" s="124"/>
      <c r="BP19" s="124"/>
      <c r="BQ19" s="124"/>
      <c r="BR19" s="124"/>
      <c r="BS19" s="124"/>
      <c r="BT19" s="124"/>
      <c r="BU19" s="124"/>
      <c r="BV19" s="124"/>
      <c r="BW19" s="124"/>
      <c r="BX19" s="124"/>
      <c r="BY19" s="124"/>
      <c r="BZ19" s="125"/>
    </row>
    <row r="20" spans="1:78" ht="13.5" customHeight="1">
      <c r="A20" s="2"/>
      <c r="B20" s="24"/>
      <c r="C20" s="27"/>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6"/>
      <c r="BK20" s="2"/>
      <c r="BL20" s="123"/>
      <c r="BM20" s="124"/>
      <c r="BN20" s="124"/>
      <c r="BO20" s="124"/>
      <c r="BP20" s="124"/>
      <c r="BQ20" s="124"/>
      <c r="BR20" s="124"/>
      <c r="BS20" s="124"/>
      <c r="BT20" s="124"/>
      <c r="BU20" s="124"/>
      <c r="BV20" s="124"/>
      <c r="BW20" s="124"/>
      <c r="BX20" s="124"/>
      <c r="BY20" s="124"/>
      <c r="BZ20" s="125"/>
    </row>
    <row r="21" spans="1:78" ht="13.5" customHeight="1">
      <c r="A21" s="2"/>
      <c r="B21" s="24"/>
      <c r="C21" s="27"/>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6"/>
      <c r="BK21" s="2"/>
      <c r="BL21" s="123"/>
      <c r="BM21" s="124"/>
      <c r="BN21" s="124"/>
      <c r="BO21" s="124"/>
      <c r="BP21" s="124"/>
      <c r="BQ21" s="124"/>
      <c r="BR21" s="124"/>
      <c r="BS21" s="124"/>
      <c r="BT21" s="124"/>
      <c r="BU21" s="124"/>
      <c r="BV21" s="124"/>
      <c r="BW21" s="124"/>
      <c r="BX21" s="124"/>
      <c r="BY21" s="124"/>
      <c r="BZ21" s="125"/>
    </row>
    <row r="22" spans="1:78" ht="13.5" customHeight="1">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123"/>
      <c r="BM22" s="124"/>
      <c r="BN22" s="124"/>
      <c r="BO22" s="124"/>
      <c r="BP22" s="124"/>
      <c r="BQ22" s="124"/>
      <c r="BR22" s="124"/>
      <c r="BS22" s="124"/>
      <c r="BT22" s="124"/>
      <c r="BU22" s="124"/>
      <c r="BV22" s="124"/>
      <c r="BW22" s="124"/>
      <c r="BX22" s="124"/>
      <c r="BY22" s="124"/>
      <c r="BZ22" s="125"/>
    </row>
    <row r="23" spans="1:78" ht="13.5" customHeight="1">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123"/>
      <c r="BM23" s="124"/>
      <c r="BN23" s="124"/>
      <c r="BO23" s="124"/>
      <c r="BP23" s="124"/>
      <c r="BQ23" s="124"/>
      <c r="BR23" s="124"/>
      <c r="BS23" s="124"/>
      <c r="BT23" s="124"/>
      <c r="BU23" s="124"/>
      <c r="BV23" s="124"/>
      <c r="BW23" s="124"/>
      <c r="BX23" s="124"/>
      <c r="BY23" s="124"/>
      <c r="BZ23" s="125"/>
    </row>
    <row r="24" spans="1:78" ht="13.5" customHeight="1">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123"/>
      <c r="BM24" s="124"/>
      <c r="BN24" s="124"/>
      <c r="BO24" s="124"/>
      <c r="BP24" s="124"/>
      <c r="BQ24" s="124"/>
      <c r="BR24" s="124"/>
      <c r="BS24" s="124"/>
      <c r="BT24" s="124"/>
      <c r="BU24" s="124"/>
      <c r="BV24" s="124"/>
      <c r="BW24" s="124"/>
      <c r="BX24" s="124"/>
      <c r="BY24" s="124"/>
      <c r="BZ24" s="125"/>
    </row>
    <row r="25" spans="1:78" ht="13.5" customHeight="1">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123"/>
      <c r="BM25" s="124"/>
      <c r="BN25" s="124"/>
      <c r="BO25" s="124"/>
      <c r="BP25" s="124"/>
      <c r="BQ25" s="124"/>
      <c r="BR25" s="124"/>
      <c r="BS25" s="124"/>
      <c r="BT25" s="124"/>
      <c r="BU25" s="124"/>
      <c r="BV25" s="124"/>
      <c r="BW25" s="124"/>
      <c r="BX25" s="124"/>
      <c r="BY25" s="124"/>
      <c r="BZ25" s="125"/>
    </row>
    <row r="26" spans="1:78" ht="13.5" customHeight="1">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123"/>
      <c r="BM26" s="124"/>
      <c r="BN26" s="124"/>
      <c r="BO26" s="124"/>
      <c r="BP26" s="124"/>
      <c r="BQ26" s="124"/>
      <c r="BR26" s="124"/>
      <c r="BS26" s="124"/>
      <c r="BT26" s="124"/>
      <c r="BU26" s="124"/>
      <c r="BV26" s="124"/>
      <c r="BW26" s="124"/>
      <c r="BX26" s="124"/>
      <c r="BY26" s="124"/>
      <c r="BZ26" s="125"/>
    </row>
    <row r="27" spans="1:78" ht="13.5" customHeight="1">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123"/>
      <c r="BM27" s="124"/>
      <c r="BN27" s="124"/>
      <c r="BO27" s="124"/>
      <c r="BP27" s="124"/>
      <c r="BQ27" s="124"/>
      <c r="BR27" s="124"/>
      <c r="BS27" s="124"/>
      <c r="BT27" s="124"/>
      <c r="BU27" s="124"/>
      <c r="BV27" s="124"/>
      <c r="BW27" s="124"/>
      <c r="BX27" s="124"/>
      <c r="BY27" s="124"/>
      <c r="BZ27" s="125"/>
    </row>
    <row r="28" spans="1:78" ht="13.5" customHeight="1">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123"/>
      <c r="BM28" s="124"/>
      <c r="BN28" s="124"/>
      <c r="BO28" s="124"/>
      <c r="BP28" s="124"/>
      <c r="BQ28" s="124"/>
      <c r="BR28" s="124"/>
      <c r="BS28" s="124"/>
      <c r="BT28" s="124"/>
      <c r="BU28" s="124"/>
      <c r="BV28" s="124"/>
      <c r="BW28" s="124"/>
      <c r="BX28" s="124"/>
      <c r="BY28" s="124"/>
      <c r="BZ28" s="125"/>
    </row>
    <row r="29" spans="1:78" ht="13.5" customHeight="1">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123"/>
      <c r="BM29" s="124"/>
      <c r="BN29" s="124"/>
      <c r="BO29" s="124"/>
      <c r="BP29" s="124"/>
      <c r="BQ29" s="124"/>
      <c r="BR29" s="124"/>
      <c r="BS29" s="124"/>
      <c r="BT29" s="124"/>
      <c r="BU29" s="124"/>
      <c r="BV29" s="124"/>
      <c r="BW29" s="124"/>
      <c r="BX29" s="124"/>
      <c r="BY29" s="124"/>
      <c r="BZ29" s="125"/>
    </row>
    <row r="30" spans="1:78" ht="13.5" customHeight="1">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123"/>
      <c r="BM30" s="124"/>
      <c r="BN30" s="124"/>
      <c r="BO30" s="124"/>
      <c r="BP30" s="124"/>
      <c r="BQ30" s="124"/>
      <c r="BR30" s="124"/>
      <c r="BS30" s="124"/>
      <c r="BT30" s="124"/>
      <c r="BU30" s="124"/>
      <c r="BV30" s="124"/>
      <c r="BW30" s="124"/>
      <c r="BX30" s="124"/>
      <c r="BY30" s="124"/>
      <c r="BZ30" s="125"/>
    </row>
    <row r="31" spans="1:78" ht="13.5" customHeight="1">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123"/>
      <c r="BM31" s="124"/>
      <c r="BN31" s="124"/>
      <c r="BO31" s="124"/>
      <c r="BP31" s="124"/>
      <c r="BQ31" s="124"/>
      <c r="BR31" s="124"/>
      <c r="BS31" s="124"/>
      <c r="BT31" s="124"/>
      <c r="BU31" s="124"/>
      <c r="BV31" s="124"/>
      <c r="BW31" s="124"/>
      <c r="BX31" s="124"/>
      <c r="BY31" s="124"/>
      <c r="BZ31" s="125"/>
    </row>
    <row r="32" spans="1:78" ht="13.5" customHeight="1">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123"/>
      <c r="BM32" s="124"/>
      <c r="BN32" s="124"/>
      <c r="BO32" s="124"/>
      <c r="BP32" s="124"/>
      <c r="BQ32" s="124"/>
      <c r="BR32" s="124"/>
      <c r="BS32" s="124"/>
      <c r="BT32" s="124"/>
      <c r="BU32" s="124"/>
      <c r="BV32" s="124"/>
      <c r="BW32" s="124"/>
      <c r="BX32" s="124"/>
      <c r="BY32" s="124"/>
      <c r="BZ32" s="125"/>
    </row>
    <row r="33" spans="1:78" ht="13.5" customHeight="1">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123"/>
      <c r="BM33" s="124"/>
      <c r="BN33" s="124"/>
      <c r="BO33" s="124"/>
      <c r="BP33" s="124"/>
      <c r="BQ33" s="124"/>
      <c r="BR33" s="124"/>
      <c r="BS33" s="124"/>
      <c r="BT33" s="124"/>
      <c r="BU33" s="124"/>
      <c r="BV33" s="124"/>
      <c r="BW33" s="124"/>
      <c r="BX33" s="124"/>
      <c r="BY33" s="124"/>
      <c r="BZ33" s="125"/>
    </row>
    <row r="34" spans="1:78" ht="13.5" customHeight="1">
      <c r="A34" s="2"/>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30"/>
      <c r="BK34" s="2"/>
      <c r="BL34" s="123"/>
      <c r="BM34" s="124"/>
      <c r="BN34" s="124"/>
      <c r="BO34" s="124"/>
      <c r="BP34" s="124"/>
      <c r="BQ34" s="124"/>
      <c r="BR34" s="124"/>
      <c r="BS34" s="124"/>
      <c r="BT34" s="124"/>
      <c r="BU34" s="124"/>
      <c r="BV34" s="124"/>
      <c r="BW34" s="124"/>
      <c r="BX34" s="124"/>
      <c r="BY34" s="124"/>
      <c r="BZ34" s="125"/>
    </row>
    <row r="35" spans="1:78" ht="13.5" customHeight="1">
      <c r="A35" s="2"/>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30"/>
      <c r="BK35" s="2"/>
      <c r="BL35" s="123"/>
      <c r="BM35" s="124"/>
      <c r="BN35" s="124"/>
      <c r="BO35" s="124"/>
      <c r="BP35" s="124"/>
      <c r="BQ35" s="124"/>
      <c r="BR35" s="124"/>
      <c r="BS35" s="124"/>
      <c r="BT35" s="124"/>
      <c r="BU35" s="124"/>
      <c r="BV35" s="124"/>
      <c r="BW35" s="124"/>
      <c r="BX35" s="124"/>
      <c r="BY35" s="124"/>
      <c r="BZ35" s="125"/>
    </row>
    <row r="36" spans="1:78" ht="13.5" customHeight="1">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123"/>
      <c r="BM36" s="124"/>
      <c r="BN36" s="124"/>
      <c r="BO36" s="124"/>
      <c r="BP36" s="124"/>
      <c r="BQ36" s="124"/>
      <c r="BR36" s="124"/>
      <c r="BS36" s="124"/>
      <c r="BT36" s="124"/>
      <c r="BU36" s="124"/>
      <c r="BV36" s="124"/>
      <c r="BW36" s="124"/>
      <c r="BX36" s="124"/>
      <c r="BY36" s="124"/>
      <c r="BZ36" s="125"/>
    </row>
    <row r="37" spans="1:78" ht="13.5" customHeight="1">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123"/>
      <c r="BM37" s="124"/>
      <c r="BN37" s="124"/>
      <c r="BO37" s="124"/>
      <c r="BP37" s="124"/>
      <c r="BQ37" s="124"/>
      <c r="BR37" s="124"/>
      <c r="BS37" s="124"/>
      <c r="BT37" s="124"/>
      <c r="BU37" s="124"/>
      <c r="BV37" s="124"/>
      <c r="BW37" s="124"/>
      <c r="BX37" s="124"/>
      <c r="BY37" s="124"/>
      <c r="BZ37" s="125"/>
    </row>
    <row r="38" spans="1:78" ht="13.5" customHeight="1">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123"/>
      <c r="BM38" s="124"/>
      <c r="BN38" s="124"/>
      <c r="BO38" s="124"/>
      <c r="BP38" s="124"/>
      <c r="BQ38" s="124"/>
      <c r="BR38" s="124"/>
      <c r="BS38" s="124"/>
      <c r="BT38" s="124"/>
      <c r="BU38" s="124"/>
      <c r="BV38" s="124"/>
      <c r="BW38" s="124"/>
      <c r="BX38" s="124"/>
      <c r="BY38" s="124"/>
      <c r="BZ38" s="125"/>
    </row>
    <row r="39" spans="1:78" ht="13.5" customHeight="1">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123"/>
      <c r="BM39" s="124"/>
      <c r="BN39" s="124"/>
      <c r="BO39" s="124"/>
      <c r="BP39" s="124"/>
      <c r="BQ39" s="124"/>
      <c r="BR39" s="124"/>
      <c r="BS39" s="124"/>
      <c r="BT39" s="124"/>
      <c r="BU39" s="124"/>
      <c r="BV39" s="124"/>
      <c r="BW39" s="124"/>
      <c r="BX39" s="124"/>
      <c r="BY39" s="124"/>
      <c r="BZ39" s="125"/>
    </row>
    <row r="40" spans="1:78" ht="13.5" customHeight="1">
      <c r="A40" s="2"/>
      <c r="B40" s="28"/>
      <c r="C40" s="13"/>
      <c r="D40" s="13"/>
      <c r="E40" s="13"/>
      <c r="F40" s="13"/>
      <c r="G40" s="13"/>
      <c r="H40" s="13"/>
      <c r="I40" s="13"/>
      <c r="J40" s="13"/>
      <c r="K40" s="13"/>
      <c r="L40" s="13"/>
      <c r="M40" s="13"/>
      <c r="N40" s="13"/>
      <c r="O40" s="13"/>
      <c r="P40" s="13"/>
      <c r="Q40" s="31"/>
      <c r="R40" s="13"/>
      <c r="S40" s="13"/>
      <c r="T40" s="13"/>
      <c r="U40" s="13"/>
      <c r="V40" s="13"/>
      <c r="W40" s="13"/>
      <c r="X40" s="13"/>
      <c r="Y40" s="13"/>
      <c r="Z40" s="13"/>
      <c r="AA40" s="13"/>
      <c r="AB40" s="13"/>
      <c r="AC40" s="13"/>
      <c r="AD40" s="13"/>
      <c r="AE40" s="13"/>
      <c r="AF40" s="31"/>
      <c r="AG40" s="13"/>
      <c r="AH40" s="13"/>
      <c r="AI40" s="13"/>
      <c r="AJ40" s="13"/>
      <c r="AK40" s="13"/>
      <c r="AL40" s="13"/>
      <c r="AM40" s="13"/>
      <c r="AN40" s="13"/>
      <c r="AO40" s="13"/>
      <c r="AP40" s="13"/>
      <c r="AQ40" s="13"/>
      <c r="AR40" s="13"/>
      <c r="AS40" s="13"/>
      <c r="AT40" s="13"/>
      <c r="AU40" s="31"/>
      <c r="AV40" s="13"/>
      <c r="AW40" s="13"/>
      <c r="AX40" s="13"/>
      <c r="AY40" s="13"/>
      <c r="AZ40" s="13"/>
      <c r="BA40" s="13"/>
      <c r="BB40" s="13"/>
      <c r="BC40" s="13"/>
      <c r="BD40" s="13"/>
      <c r="BE40" s="13"/>
      <c r="BF40" s="13"/>
      <c r="BG40" s="13"/>
      <c r="BH40" s="13"/>
      <c r="BI40" s="13"/>
      <c r="BJ40" s="30"/>
      <c r="BK40" s="2"/>
      <c r="BL40" s="123"/>
      <c r="BM40" s="124"/>
      <c r="BN40" s="124"/>
      <c r="BO40" s="124"/>
      <c r="BP40" s="124"/>
      <c r="BQ40" s="124"/>
      <c r="BR40" s="124"/>
      <c r="BS40" s="124"/>
      <c r="BT40" s="124"/>
      <c r="BU40" s="124"/>
      <c r="BV40" s="124"/>
      <c r="BW40" s="124"/>
      <c r="BX40" s="124"/>
      <c r="BY40" s="124"/>
      <c r="BZ40" s="125"/>
    </row>
    <row r="41" spans="1:78" ht="13.5" customHeight="1">
      <c r="A41" s="2"/>
      <c r="B41" s="28"/>
      <c r="C41" s="13"/>
      <c r="D41" s="13"/>
      <c r="E41" s="13"/>
      <c r="F41" s="13"/>
      <c r="G41" s="13"/>
      <c r="H41" s="13"/>
      <c r="I41" s="13"/>
      <c r="J41" s="13"/>
      <c r="K41" s="13"/>
      <c r="L41" s="13"/>
      <c r="M41" s="13"/>
      <c r="N41" s="13"/>
      <c r="O41" s="13"/>
      <c r="P41" s="13"/>
      <c r="Q41" s="31"/>
      <c r="R41" s="13"/>
      <c r="S41" s="13"/>
      <c r="T41" s="13"/>
      <c r="U41" s="13"/>
      <c r="V41" s="13"/>
      <c r="W41" s="13"/>
      <c r="X41" s="13"/>
      <c r="Y41" s="13"/>
      <c r="Z41" s="13"/>
      <c r="AA41" s="13"/>
      <c r="AB41" s="13"/>
      <c r="AC41" s="13"/>
      <c r="AD41" s="13"/>
      <c r="AE41" s="13"/>
      <c r="AF41" s="31"/>
      <c r="AG41" s="13"/>
      <c r="AH41" s="13"/>
      <c r="AI41" s="13"/>
      <c r="AJ41" s="13"/>
      <c r="AK41" s="13"/>
      <c r="AL41" s="13"/>
      <c r="AM41" s="13"/>
      <c r="AN41" s="13"/>
      <c r="AO41" s="13"/>
      <c r="AP41" s="13"/>
      <c r="AQ41" s="13"/>
      <c r="AR41" s="13"/>
      <c r="AS41" s="13"/>
      <c r="AT41" s="13"/>
      <c r="AU41" s="31"/>
      <c r="AV41" s="13"/>
      <c r="AW41" s="13"/>
      <c r="AX41" s="13"/>
      <c r="AY41" s="13"/>
      <c r="AZ41" s="13"/>
      <c r="BA41" s="13"/>
      <c r="BB41" s="13"/>
      <c r="BC41" s="13"/>
      <c r="BD41" s="13"/>
      <c r="BE41" s="13"/>
      <c r="BF41" s="13"/>
      <c r="BG41" s="13"/>
      <c r="BH41" s="13"/>
      <c r="BI41" s="13"/>
      <c r="BJ41" s="30"/>
      <c r="BK41" s="2"/>
      <c r="BL41" s="123"/>
      <c r="BM41" s="124"/>
      <c r="BN41" s="124"/>
      <c r="BO41" s="124"/>
      <c r="BP41" s="124"/>
      <c r="BQ41" s="124"/>
      <c r="BR41" s="124"/>
      <c r="BS41" s="124"/>
      <c r="BT41" s="124"/>
      <c r="BU41" s="124"/>
      <c r="BV41" s="124"/>
      <c r="BW41" s="124"/>
      <c r="BX41" s="124"/>
      <c r="BY41" s="124"/>
      <c r="BZ41" s="125"/>
    </row>
    <row r="42" spans="1:78" ht="13.5" customHeight="1">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123"/>
      <c r="BM42" s="124"/>
      <c r="BN42" s="124"/>
      <c r="BO42" s="124"/>
      <c r="BP42" s="124"/>
      <c r="BQ42" s="124"/>
      <c r="BR42" s="124"/>
      <c r="BS42" s="124"/>
      <c r="BT42" s="124"/>
      <c r="BU42" s="124"/>
      <c r="BV42" s="124"/>
      <c r="BW42" s="124"/>
      <c r="BX42" s="124"/>
      <c r="BY42" s="124"/>
      <c r="BZ42" s="125"/>
    </row>
    <row r="43" spans="1:78" ht="13.5" customHeight="1">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123"/>
      <c r="BM43" s="124"/>
      <c r="BN43" s="124"/>
      <c r="BO43" s="124"/>
      <c r="BP43" s="124"/>
      <c r="BQ43" s="124"/>
      <c r="BR43" s="124"/>
      <c r="BS43" s="124"/>
      <c r="BT43" s="124"/>
      <c r="BU43" s="124"/>
      <c r="BV43" s="124"/>
      <c r="BW43" s="124"/>
      <c r="BX43" s="124"/>
      <c r="BY43" s="124"/>
      <c r="BZ43" s="125"/>
    </row>
    <row r="44" spans="1:78" ht="13.5" customHeight="1">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123"/>
      <c r="BM44" s="124"/>
      <c r="BN44" s="124"/>
      <c r="BO44" s="124"/>
      <c r="BP44" s="124"/>
      <c r="BQ44" s="124"/>
      <c r="BR44" s="124"/>
      <c r="BS44" s="124"/>
      <c r="BT44" s="124"/>
      <c r="BU44" s="124"/>
      <c r="BV44" s="124"/>
      <c r="BW44" s="124"/>
      <c r="BX44" s="124"/>
      <c r="BY44" s="124"/>
      <c r="BZ44" s="125"/>
    </row>
    <row r="45" spans="1:78" ht="13.5" customHeight="1">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123"/>
      <c r="BM45" s="124"/>
      <c r="BN45" s="124"/>
      <c r="BO45" s="124"/>
      <c r="BP45" s="124"/>
      <c r="BQ45" s="124"/>
      <c r="BR45" s="124"/>
      <c r="BS45" s="124"/>
      <c r="BT45" s="124"/>
      <c r="BU45" s="124"/>
      <c r="BV45" s="124"/>
      <c r="BW45" s="124"/>
      <c r="BX45" s="124"/>
      <c r="BY45" s="124"/>
      <c r="BZ45" s="125"/>
    </row>
    <row r="46" spans="1:78" ht="13.5" customHeight="1">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123"/>
      <c r="BM46" s="124"/>
      <c r="BN46" s="124"/>
      <c r="BO46" s="124"/>
      <c r="BP46" s="124"/>
      <c r="BQ46" s="124"/>
      <c r="BR46" s="124"/>
      <c r="BS46" s="124"/>
      <c r="BT46" s="124"/>
      <c r="BU46" s="124"/>
      <c r="BV46" s="124"/>
      <c r="BW46" s="124"/>
      <c r="BX46" s="124"/>
      <c r="BY46" s="124"/>
      <c r="BZ46" s="125"/>
    </row>
    <row r="47" spans="1:78" ht="13.5" customHeight="1">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123"/>
      <c r="BM47" s="124"/>
      <c r="BN47" s="124"/>
      <c r="BO47" s="124"/>
      <c r="BP47" s="124"/>
      <c r="BQ47" s="124"/>
      <c r="BR47" s="124"/>
      <c r="BS47" s="124"/>
      <c r="BT47" s="124"/>
      <c r="BU47" s="124"/>
      <c r="BV47" s="124"/>
      <c r="BW47" s="124"/>
      <c r="BX47" s="124"/>
      <c r="BY47" s="124"/>
      <c r="BZ47" s="125"/>
    </row>
    <row r="48" spans="1:78" ht="13.5" customHeight="1">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123"/>
      <c r="BM48" s="124"/>
      <c r="BN48" s="124"/>
      <c r="BO48" s="124"/>
      <c r="BP48" s="124"/>
      <c r="BQ48" s="124"/>
      <c r="BR48" s="124"/>
      <c r="BS48" s="124"/>
      <c r="BT48" s="124"/>
      <c r="BU48" s="124"/>
      <c r="BV48" s="124"/>
      <c r="BW48" s="124"/>
      <c r="BX48" s="124"/>
      <c r="BY48" s="124"/>
      <c r="BZ48" s="125"/>
    </row>
    <row r="49" spans="1:78" ht="13.5" customHeight="1">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123"/>
      <c r="BM49" s="124"/>
      <c r="BN49" s="124"/>
      <c r="BO49" s="124"/>
      <c r="BP49" s="124"/>
      <c r="BQ49" s="124"/>
      <c r="BR49" s="124"/>
      <c r="BS49" s="124"/>
      <c r="BT49" s="124"/>
      <c r="BU49" s="124"/>
      <c r="BV49" s="124"/>
      <c r="BW49" s="124"/>
      <c r="BX49" s="124"/>
      <c r="BY49" s="124"/>
      <c r="BZ49" s="125"/>
    </row>
    <row r="50" spans="1:78" ht="13.5" customHeight="1">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123"/>
      <c r="BM50" s="124"/>
      <c r="BN50" s="124"/>
      <c r="BO50" s="124"/>
      <c r="BP50" s="124"/>
      <c r="BQ50" s="124"/>
      <c r="BR50" s="124"/>
      <c r="BS50" s="124"/>
      <c r="BT50" s="124"/>
      <c r="BU50" s="124"/>
      <c r="BV50" s="124"/>
      <c r="BW50" s="124"/>
      <c r="BX50" s="124"/>
      <c r="BY50" s="124"/>
      <c r="BZ50" s="125"/>
    </row>
    <row r="51" spans="1:78" ht="13.5" customHeight="1">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123"/>
      <c r="BM51" s="124"/>
      <c r="BN51" s="124"/>
      <c r="BO51" s="124"/>
      <c r="BP51" s="124"/>
      <c r="BQ51" s="124"/>
      <c r="BR51" s="124"/>
      <c r="BS51" s="124"/>
      <c r="BT51" s="124"/>
      <c r="BU51" s="124"/>
      <c r="BV51" s="124"/>
      <c r="BW51" s="124"/>
      <c r="BX51" s="124"/>
      <c r="BY51" s="124"/>
      <c r="BZ51" s="125"/>
    </row>
    <row r="52" spans="1:78" ht="13.5" customHeight="1">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126"/>
      <c r="BM52" s="127"/>
      <c r="BN52" s="127"/>
      <c r="BO52" s="127"/>
      <c r="BP52" s="127"/>
      <c r="BQ52" s="127"/>
      <c r="BR52" s="127"/>
      <c r="BS52" s="127"/>
      <c r="BT52" s="127"/>
      <c r="BU52" s="127"/>
      <c r="BV52" s="127"/>
      <c r="BW52" s="127"/>
      <c r="BX52" s="127"/>
      <c r="BY52" s="127"/>
      <c r="BZ52" s="128"/>
    </row>
    <row r="53" spans="1:78" ht="13.5" customHeight="1">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117" t="s">
        <v>18</v>
      </c>
      <c r="BM53" s="118"/>
      <c r="BN53" s="118"/>
      <c r="BO53" s="118"/>
      <c r="BP53" s="118"/>
      <c r="BQ53" s="118"/>
      <c r="BR53" s="118"/>
      <c r="BS53" s="118"/>
      <c r="BT53" s="118"/>
      <c r="BU53" s="118"/>
      <c r="BV53" s="118"/>
      <c r="BW53" s="118"/>
      <c r="BX53" s="118"/>
      <c r="BY53" s="118"/>
      <c r="BZ53" s="119"/>
    </row>
    <row r="54" spans="1:78" ht="13.5" customHeight="1">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120"/>
      <c r="BM54" s="121"/>
      <c r="BN54" s="121"/>
      <c r="BO54" s="121"/>
      <c r="BP54" s="121"/>
      <c r="BQ54" s="121"/>
      <c r="BR54" s="121"/>
      <c r="BS54" s="121"/>
      <c r="BT54" s="121"/>
      <c r="BU54" s="121"/>
      <c r="BV54" s="121"/>
      <c r="BW54" s="121"/>
      <c r="BX54" s="121"/>
      <c r="BY54" s="121"/>
      <c r="BZ54" s="122"/>
    </row>
    <row r="55" spans="1:78" ht="13.5" customHeight="1">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123" t="s">
        <v>124</v>
      </c>
      <c r="BM55" s="124"/>
      <c r="BN55" s="124"/>
      <c r="BO55" s="124"/>
      <c r="BP55" s="124"/>
      <c r="BQ55" s="124"/>
      <c r="BR55" s="124"/>
      <c r="BS55" s="124"/>
      <c r="BT55" s="124"/>
      <c r="BU55" s="124"/>
      <c r="BV55" s="124"/>
      <c r="BW55" s="124"/>
      <c r="BX55" s="124"/>
      <c r="BY55" s="124"/>
      <c r="BZ55" s="125"/>
    </row>
    <row r="56" spans="1:78" ht="13.5" customHeight="1">
      <c r="A56" s="2"/>
      <c r="B56" s="28"/>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30"/>
      <c r="BK56" s="2"/>
      <c r="BL56" s="123"/>
      <c r="BM56" s="124"/>
      <c r="BN56" s="124"/>
      <c r="BO56" s="124"/>
      <c r="BP56" s="124"/>
      <c r="BQ56" s="124"/>
      <c r="BR56" s="124"/>
      <c r="BS56" s="124"/>
      <c r="BT56" s="124"/>
      <c r="BU56" s="124"/>
      <c r="BV56" s="124"/>
      <c r="BW56" s="124"/>
      <c r="BX56" s="124"/>
      <c r="BY56" s="124"/>
      <c r="BZ56" s="125"/>
    </row>
    <row r="57" spans="1:78" ht="13.5" customHeight="1">
      <c r="A57" s="2"/>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30"/>
      <c r="BK57" s="2"/>
      <c r="BL57" s="123"/>
      <c r="BM57" s="124"/>
      <c r="BN57" s="124"/>
      <c r="BO57" s="124"/>
      <c r="BP57" s="124"/>
      <c r="BQ57" s="124"/>
      <c r="BR57" s="124"/>
      <c r="BS57" s="124"/>
      <c r="BT57" s="124"/>
      <c r="BU57" s="124"/>
      <c r="BV57" s="124"/>
      <c r="BW57" s="124"/>
      <c r="BX57" s="124"/>
      <c r="BY57" s="124"/>
      <c r="BZ57" s="125"/>
    </row>
    <row r="58" spans="1:78" ht="13.5" customHeight="1">
      <c r="A58" s="2"/>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30"/>
      <c r="BK58" s="2"/>
      <c r="BL58" s="123"/>
      <c r="BM58" s="124"/>
      <c r="BN58" s="124"/>
      <c r="BO58" s="124"/>
      <c r="BP58" s="124"/>
      <c r="BQ58" s="124"/>
      <c r="BR58" s="124"/>
      <c r="BS58" s="124"/>
      <c r="BT58" s="124"/>
      <c r="BU58" s="124"/>
      <c r="BV58" s="124"/>
      <c r="BW58" s="124"/>
      <c r="BX58" s="124"/>
      <c r="BY58" s="124"/>
      <c r="BZ58" s="125"/>
    </row>
    <row r="59" spans="1:78" ht="13.5" customHeight="1">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30"/>
      <c r="BK59" s="2"/>
      <c r="BL59" s="123"/>
      <c r="BM59" s="124"/>
      <c r="BN59" s="124"/>
      <c r="BO59" s="124"/>
      <c r="BP59" s="124"/>
      <c r="BQ59" s="124"/>
      <c r="BR59" s="124"/>
      <c r="BS59" s="124"/>
      <c r="BT59" s="124"/>
      <c r="BU59" s="124"/>
      <c r="BV59" s="124"/>
      <c r="BW59" s="124"/>
      <c r="BX59" s="124"/>
      <c r="BY59" s="124"/>
      <c r="BZ59" s="125"/>
    </row>
    <row r="60" spans="1:78" ht="13.5" customHeight="1">
      <c r="A60" s="2"/>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123"/>
      <c r="BM60" s="124"/>
      <c r="BN60" s="124"/>
      <c r="BO60" s="124"/>
      <c r="BP60" s="124"/>
      <c r="BQ60" s="124"/>
      <c r="BR60" s="124"/>
      <c r="BS60" s="124"/>
      <c r="BT60" s="124"/>
      <c r="BU60" s="124"/>
      <c r="BV60" s="124"/>
      <c r="BW60" s="124"/>
      <c r="BX60" s="124"/>
      <c r="BY60" s="124"/>
      <c r="BZ60" s="125"/>
    </row>
    <row r="61" spans="1:78" ht="13.5" customHeight="1">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123"/>
      <c r="BM61" s="124"/>
      <c r="BN61" s="124"/>
      <c r="BO61" s="124"/>
      <c r="BP61" s="124"/>
      <c r="BQ61" s="124"/>
      <c r="BR61" s="124"/>
      <c r="BS61" s="124"/>
      <c r="BT61" s="124"/>
      <c r="BU61" s="124"/>
      <c r="BV61" s="124"/>
      <c r="BW61" s="124"/>
      <c r="BX61" s="124"/>
      <c r="BY61" s="124"/>
      <c r="BZ61" s="125"/>
    </row>
    <row r="62" spans="1:78" ht="13.5" customHeight="1">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123"/>
      <c r="BM62" s="124"/>
      <c r="BN62" s="124"/>
      <c r="BO62" s="124"/>
      <c r="BP62" s="124"/>
      <c r="BQ62" s="124"/>
      <c r="BR62" s="124"/>
      <c r="BS62" s="124"/>
      <c r="BT62" s="124"/>
      <c r="BU62" s="124"/>
      <c r="BV62" s="124"/>
      <c r="BW62" s="124"/>
      <c r="BX62" s="124"/>
      <c r="BY62" s="124"/>
      <c r="BZ62" s="125"/>
    </row>
    <row r="63" spans="1:78" ht="13.5" customHeight="1">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123"/>
      <c r="BM63" s="124"/>
      <c r="BN63" s="124"/>
      <c r="BO63" s="124"/>
      <c r="BP63" s="124"/>
      <c r="BQ63" s="124"/>
      <c r="BR63" s="124"/>
      <c r="BS63" s="124"/>
      <c r="BT63" s="124"/>
      <c r="BU63" s="124"/>
      <c r="BV63" s="124"/>
      <c r="BW63" s="124"/>
      <c r="BX63" s="124"/>
      <c r="BY63" s="124"/>
      <c r="BZ63" s="125"/>
    </row>
    <row r="64" spans="1:78" ht="13.5" customHeight="1">
      <c r="A64" s="2"/>
      <c r="B64" s="28"/>
      <c r="C64" s="131"/>
      <c r="D64" s="131"/>
      <c r="E64" s="131"/>
      <c r="F64" s="131"/>
      <c r="G64" s="131"/>
      <c r="H64" s="131"/>
      <c r="I64" s="131"/>
      <c r="J64" s="131"/>
      <c r="K64" s="131"/>
      <c r="L64" s="131"/>
      <c r="M64" s="131"/>
      <c r="N64" s="131"/>
      <c r="O64" s="131"/>
      <c r="P64" s="131"/>
      <c r="Q64" s="31"/>
      <c r="R64" s="131"/>
      <c r="S64" s="131"/>
      <c r="T64" s="131"/>
      <c r="U64" s="131"/>
      <c r="V64" s="131"/>
      <c r="W64" s="131"/>
      <c r="X64" s="131"/>
      <c r="Y64" s="131"/>
      <c r="Z64" s="131"/>
      <c r="AA64" s="131"/>
      <c r="AB64" s="131"/>
      <c r="AC64" s="131"/>
      <c r="AD64" s="131"/>
      <c r="AE64" s="131"/>
      <c r="AF64" s="31"/>
      <c r="AG64" s="131"/>
      <c r="AH64" s="131"/>
      <c r="AI64" s="131"/>
      <c r="AJ64" s="131"/>
      <c r="AK64" s="131"/>
      <c r="AL64" s="131"/>
      <c r="AM64" s="131"/>
      <c r="AN64" s="131"/>
      <c r="AO64" s="131"/>
      <c r="AP64" s="131"/>
      <c r="AQ64" s="131"/>
      <c r="AR64" s="131"/>
      <c r="AS64" s="131"/>
      <c r="AT64" s="131"/>
      <c r="AU64" s="31"/>
      <c r="AV64" s="131"/>
      <c r="AW64" s="131"/>
      <c r="AX64" s="131"/>
      <c r="AY64" s="131"/>
      <c r="AZ64" s="131"/>
      <c r="BA64" s="131"/>
      <c r="BB64" s="131"/>
      <c r="BC64" s="131"/>
      <c r="BD64" s="131"/>
      <c r="BE64" s="131"/>
      <c r="BF64" s="131"/>
      <c r="BG64" s="131"/>
      <c r="BH64" s="131"/>
      <c r="BI64" s="131"/>
      <c r="BJ64" s="30"/>
      <c r="BK64" s="2"/>
      <c r="BL64" s="123"/>
      <c r="BM64" s="124"/>
      <c r="BN64" s="124"/>
      <c r="BO64" s="124"/>
      <c r="BP64" s="124"/>
      <c r="BQ64" s="124"/>
      <c r="BR64" s="124"/>
      <c r="BS64" s="124"/>
      <c r="BT64" s="124"/>
      <c r="BU64" s="124"/>
      <c r="BV64" s="124"/>
      <c r="BW64" s="124"/>
      <c r="BX64" s="124"/>
      <c r="BY64" s="124"/>
      <c r="BZ64" s="125"/>
    </row>
    <row r="65" spans="1:78" ht="13.5" customHeight="1" thickBot="1">
      <c r="A65" s="2"/>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2"/>
      <c r="BL65" s="123"/>
      <c r="BM65" s="124"/>
      <c r="BN65" s="124"/>
      <c r="BO65" s="124"/>
      <c r="BP65" s="124"/>
      <c r="BQ65" s="124"/>
      <c r="BR65" s="124"/>
      <c r="BS65" s="124"/>
      <c r="BT65" s="124"/>
      <c r="BU65" s="124"/>
      <c r="BV65" s="124"/>
      <c r="BW65" s="124"/>
      <c r="BX65" s="124"/>
      <c r="BY65" s="124"/>
      <c r="BZ65" s="125"/>
    </row>
    <row r="66" spans="1:78" ht="13.5" customHeight="1" thickTop="1">
      <c r="A66" s="2"/>
      <c r="B66" s="132" t="s">
        <v>19</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2"/>
      <c r="BL66" s="123"/>
      <c r="BM66" s="124"/>
      <c r="BN66" s="124"/>
      <c r="BO66" s="124"/>
      <c r="BP66" s="124"/>
      <c r="BQ66" s="124"/>
      <c r="BR66" s="124"/>
      <c r="BS66" s="124"/>
      <c r="BT66" s="124"/>
      <c r="BU66" s="124"/>
      <c r="BV66" s="124"/>
      <c r="BW66" s="124"/>
      <c r="BX66" s="124"/>
      <c r="BY66" s="124"/>
      <c r="BZ66" s="125"/>
    </row>
    <row r="67" spans="1:78" ht="13.5" customHeight="1" thickBot="1">
      <c r="A67" s="2"/>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2"/>
      <c r="BL67" s="123"/>
      <c r="BM67" s="124"/>
      <c r="BN67" s="124"/>
      <c r="BO67" s="124"/>
      <c r="BP67" s="124"/>
      <c r="BQ67" s="124"/>
      <c r="BR67" s="124"/>
      <c r="BS67" s="124"/>
      <c r="BT67" s="124"/>
      <c r="BU67" s="124"/>
      <c r="BV67" s="124"/>
      <c r="BW67" s="124"/>
      <c r="BX67" s="124"/>
      <c r="BY67" s="124"/>
      <c r="BZ67" s="125"/>
    </row>
    <row r="68" spans="1:78" ht="13.5" customHeight="1" thickTop="1">
      <c r="A68" s="2"/>
      <c r="B68" s="35"/>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7"/>
      <c r="AV68" s="36"/>
      <c r="AW68" s="36"/>
      <c r="AX68" s="36"/>
      <c r="AY68" s="36"/>
      <c r="AZ68" s="36"/>
      <c r="BA68" s="36"/>
      <c r="BB68" s="36"/>
      <c r="BC68" s="36"/>
      <c r="BD68" s="36"/>
      <c r="BE68" s="36"/>
      <c r="BF68" s="36"/>
      <c r="BG68" s="36"/>
      <c r="BH68" s="36"/>
      <c r="BI68" s="36"/>
      <c r="BJ68" s="38"/>
      <c r="BK68" s="2"/>
      <c r="BL68" s="123"/>
      <c r="BM68" s="124"/>
      <c r="BN68" s="124"/>
      <c r="BO68" s="124"/>
      <c r="BP68" s="124"/>
      <c r="BQ68" s="124"/>
      <c r="BR68" s="124"/>
      <c r="BS68" s="124"/>
      <c r="BT68" s="124"/>
      <c r="BU68" s="124"/>
      <c r="BV68" s="124"/>
      <c r="BW68" s="124"/>
      <c r="BX68" s="124"/>
      <c r="BY68" s="124"/>
      <c r="BZ68" s="125"/>
    </row>
    <row r="69" spans="1:78" ht="13.5" customHeight="1">
      <c r="A69" s="2"/>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9"/>
      <c r="AV69" s="25"/>
      <c r="AW69" s="25"/>
      <c r="AX69" s="25"/>
      <c r="AY69" s="25"/>
      <c r="AZ69" s="25"/>
      <c r="BA69" s="25"/>
      <c r="BB69" s="25"/>
      <c r="BC69" s="25"/>
      <c r="BD69" s="25"/>
      <c r="BE69" s="25"/>
      <c r="BF69" s="25"/>
      <c r="BG69" s="25"/>
      <c r="BH69" s="25"/>
      <c r="BI69" s="25"/>
      <c r="BJ69" s="26"/>
      <c r="BK69" s="2"/>
      <c r="BL69" s="123"/>
      <c r="BM69" s="124"/>
      <c r="BN69" s="124"/>
      <c r="BO69" s="124"/>
      <c r="BP69" s="124"/>
      <c r="BQ69" s="124"/>
      <c r="BR69" s="124"/>
      <c r="BS69" s="124"/>
      <c r="BT69" s="124"/>
      <c r="BU69" s="124"/>
      <c r="BV69" s="124"/>
      <c r="BW69" s="124"/>
      <c r="BX69" s="124"/>
      <c r="BY69" s="124"/>
      <c r="BZ69" s="125"/>
    </row>
    <row r="70" spans="1:78" ht="13.5" customHeight="1">
      <c r="A70" s="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9"/>
      <c r="AV70" s="25"/>
      <c r="AW70" s="25"/>
      <c r="AX70" s="25"/>
      <c r="AY70" s="25"/>
      <c r="AZ70" s="25"/>
      <c r="BA70" s="25"/>
      <c r="BB70" s="25"/>
      <c r="BC70" s="25"/>
      <c r="BD70" s="25"/>
      <c r="BE70" s="25"/>
      <c r="BF70" s="25"/>
      <c r="BG70" s="25"/>
      <c r="BH70" s="25"/>
      <c r="BI70" s="25"/>
      <c r="BJ70" s="26"/>
      <c r="BK70" s="2"/>
      <c r="BL70" s="123"/>
      <c r="BM70" s="124"/>
      <c r="BN70" s="124"/>
      <c r="BO70" s="124"/>
      <c r="BP70" s="124"/>
      <c r="BQ70" s="124"/>
      <c r="BR70" s="124"/>
      <c r="BS70" s="124"/>
      <c r="BT70" s="124"/>
      <c r="BU70" s="124"/>
      <c r="BV70" s="124"/>
      <c r="BW70" s="124"/>
      <c r="BX70" s="124"/>
      <c r="BY70" s="124"/>
      <c r="BZ70" s="125"/>
    </row>
    <row r="71" spans="1:78" ht="13.5" customHeight="1">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40"/>
      <c r="AV71" s="29"/>
      <c r="AW71" s="29"/>
      <c r="AX71" s="29"/>
      <c r="AY71" s="29"/>
      <c r="AZ71" s="29"/>
      <c r="BA71" s="29"/>
      <c r="BB71" s="29"/>
      <c r="BC71" s="29"/>
      <c r="BD71" s="29"/>
      <c r="BE71" s="29"/>
      <c r="BF71" s="29"/>
      <c r="BG71" s="29"/>
      <c r="BH71" s="29"/>
      <c r="BI71" s="29"/>
      <c r="BJ71" s="30"/>
      <c r="BK71" s="2"/>
      <c r="BL71" s="123"/>
      <c r="BM71" s="124"/>
      <c r="BN71" s="124"/>
      <c r="BO71" s="124"/>
      <c r="BP71" s="124"/>
      <c r="BQ71" s="124"/>
      <c r="BR71" s="124"/>
      <c r="BS71" s="124"/>
      <c r="BT71" s="124"/>
      <c r="BU71" s="124"/>
      <c r="BV71" s="124"/>
      <c r="BW71" s="124"/>
      <c r="BX71" s="124"/>
      <c r="BY71" s="124"/>
      <c r="BZ71" s="125"/>
    </row>
    <row r="72" spans="1:78" ht="13.5" customHeight="1">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40"/>
      <c r="AV72" s="29"/>
      <c r="AW72" s="29"/>
      <c r="AX72" s="29"/>
      <c r="AY72" s="29"/>
      <c r="AZ72" s="29"/>
      <c r="BA72" s="29"/>
      <c r="BB72" s="29"/>
      <c r="BC72" s="29"/>
      <c r="BD72" s="29"/>
      <c r="BE72" s="29"/>
      <c r="BF72" s="29"/>
      <c r="BG72" s="29"/>
      <c r="BH72" s="29"/>
      <c r="BI72" s="29"/>
      <c r="BJ72" s="30"/>
      <c r="BK72" s="2"/>
      <c r="BL72" s="123"/>
      <c r="BM72" s="124"/>
      <c r="BN72" s="124"/>
      <c r="BO72" s="124"/>
      <c r="BP72" s="124"/>
      <c r="BQ72" s="124"/>
      <c r="BR72" s="124"/>
      <c r="BS72" s="124"/>
      <c r="BT72" s="124"/>
      <c r="BU72" s="124"/>
      <c r="BV72" s="124"/>
      <c r="BW72" s="124"/>
      <c r="BX72" s="124"/>
      <c r="BY72" s="124"/>
      <c r="BZ72" s="125"/>
    </row>
    <row r="73" spans="1:78" ht="13.5" customHeight="1">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40"/>
      <c r="AV73" s="29"/>
      <c r="AW73" s="29"/>
      <c r="AX73" s="29"/>
      <c r="AY73" s="29"/>
      <c r="AZ73" s="29"/>
      <c r="BA73" s="29"/>
      <c r="BB73" s="29"/>
      <c r="BC73" s="29"/>
      <c r="BD73" s="29"/>
      <c r="BE73" s="29"/>
      <c r="BF73" s="29"/>
      <c r="BG73" s="29"/>
      <c r="BH73" s="29"/>
      <c r="BI73" s="29"/>
      <c r="BJ73" s="30"/>
      <c r="BK73" s="2"/>
      <c r="BL73" s="117" t="s">
        <v>20</v>
      </c>
      <c r="BM73" s="118"/>
      <c r="BN73" s="118"/>
      <c r="BO73" s="118"/>
      <c r="BP73" s="118"/>
      <c r="BQ73" s="118"/>
      <c r="BR73" s="118"/>
      <c r="BS73" s="118"/>
      <c r="BT73" s="118"/>
      <c r="BU73" s="118"/>
      <c r="BV73" s="118"/>
      <c r="BW73" s="118"/>
      <c r="BX73" s="118"/>
      <c r="BY73" s="118"/>
      <c r="BZ73" s="119"/>
    </row>
    <row r="74" spans="1:78" ht="13.5" customHeight="1">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40"/>
      <c r="AV74" s="29"/>
      <c r="AW74" s="29"/>
      <c r="AX74" s="29"/>
      <c r="AY74" s="29"/>
      <c r="AZ74" s="29"/>
      <c r="BA74" s="29"/>
      <c r="BB74" s="29"/>
      <c r="BC74" s="29"/>
      <c r="BD74" s="29"/>
      <c r="BE74" s="29"/>
      <c r="BF74" s="29"/>
      <c r="BG74" s="29"/>
      <c r="BH74" s="29"/>
      <c r="BI74" s="29"/>
      <c r="BJ74" s="30"/>
      <c r="BK74" s="2"/>
      <c r="BL74" s="120"/>
      <c r="BM74" s="121"/>
      <c r="BN74" s="121"/>
      <c r="BO74" s="121"/>
      <c r="BP74" s="121"/>
      <c r="BQ74" s="121"/>
      <c r="BR74" s="121"/>
      <c r="BS74" s="121"/>
      <c r="BT74" s="121"/>
      <c r="BU74" s="121"/>
      <c r="BV74" s="121"/>
      <c r="BW74" s="121"/>
      <c r="BX74" s="121"/>
      <c r="BY74" s="121"/>
      <c r="BZ74" s="122"/>
    </row>
    <row r="75" spans="1:78" ht="13.5" customHeight="1">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40"/>
      <c r="AV75" s="29"/>
      <c r="AW75" s="29"/>
      <c r="AX75" s="29"/>
      <c r="AY75" s="29"/>
      <c r="AZ75" s="29"/>
      <c r="BA75" s="29"/>
      <c r="BB75" s="29"/>
      <c r="BC75" s="29"/>
      <c r="BD75" s="29"/>
      <c r="BE75" s="29"/>
      <c r="BF75" s="29"/>
      <c r="BG75" s="29"/>
      <c r="BH75" s="29"/>
      <c r="BI75" s="29"/>
      <c r="BJ75" s="30"/>
      <c r="BK75" s="2"/>
      <c r="BL75" s="133" t="s">
        <v>125</v>
      </c>
      <c r="BM75" s="134"/>
      <c r="BN75" s="134"/>
      <c r="BO75" s="134"/>
      <c r="BP75" s="134"/>
      <c r="BQ75" s="134"/>
      <c r="BR75" s="134"/>
      <c r="BS75" s="134"/>
      <c r="BT75" s="134"/>
      <c r="BU75" s="134"/>
      <c r="BV75" s="134"/>
      <c r="BW75" s="134"/>
      <c r="BX75" s="134"/>
      <c r="BY75" s="134"/>
      <c r="BZ75" s="135"/>
    </row>
    <row r="76" spans="1:78" ht="13.5" customHeight="1">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40"/>
      <c r="AV76" s="29"/>
      <c r="AW76" s="29"/>
      <c r="AX76" s="29"/>
      <c r="AY76" s="29"/>
      <c r="AZ76" s="29"/>
      <c r="BA76" s="29"/>
      <c r="BB76" s="29"/>
      <c r="BC76" s="29"/>
      <c r="BD76" s="29"/>
      <c r="BE76" s="29"/>
      <c r="BF76" s="29"/>
      <c r="BG76" s="29"/>
      <c r="BH76" s="29"/>
      <c r="BI76" s="29"/>
      <c r="BJ76" s="30"/>
      <c r="BK76" s="2"/>
      <c r="BL76" s="133"/>
      <c r="BM76" s="134"/>
      <c r="BN76" s="134"/>
      <c r="BO76" s="134"/>
      <c r="BP76" s="134"/>
      <c r="BQ76" s="134"/>
      <c r="BR76" s="134"/>
      <c r="BS76" s="134"/>
      <c r="BT76" s="134"/>
      <c r="BU76" s="134"/>
      <c r="BV76" s="134"/>
      <c r="BW76" s="134"/>
      <c r="BX76" s="134"/>
      <c r="BY76" s="134"/>
      <c r="BZ76" s="135"/>
    </row>
    <row r="77" spans="1:78" ht="13.5" customHeight="1">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40"/>
      <c r="AV77" s="29"/>
      <c r="AW77" s="29"/>
      <c r="AX77" s="29"/>
      <c r="AY77" s="29"/>
      <c r="AZ77" s="29"/>
      <c r="BA77" s="29"/>
      <c r="BB77" s="29"/>
      <c r="BC77" s="29"/>
      <c r="BD77" s="29"/>
      <c r="BE77" s="29"/>
      <c r="BF77" s="29"/>
      <c r="BG77" s="29"/>
      <c r="BH77" s="29"/>
      <c r="BI77" s="29"/>
      <c r="BJ77" s="30"/>
      <c r="BK77" s="2"/>
      <c r="BL77" s="133"/>
      <c r="BM77" s="134"/>
      <c r="BN77" s="134"/>
      <c r="BO77" s="134"/>
      <c r="BP77" s="134"/>
      <c r="BQ77" s="134"/>
      <c r="BR77" s="134"/>
      <c r="BS77" s="134"/>
      <c r="BT77" s="134"/>
      <c r="BU77" s="134"/>
      <c r="BV77" s="134"/>
      <c r="BW77" s="134"/>
      <c r="BX77" s="134"/>
      <c r="BY77" s="134"/>
      <c r="BZ77" s="135"/>
    </row>
    <row r="78" spans="1:78" ht="13.5" customHeight="1">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40"/>
      <c r="AV78" s="29"/>
      <c r="AW78" s="29"/>
      <c r="AX78" s="29"/>
      <c r="AY78" s="29"/>
      <c r="AZ78" s="29"/>
      <c r="BA78" s="29"/>
      <c r="BB78" s="29"/>
      <c r="BC78" s="29"/>
      <c r="BD78" s="29"/>
      <c r="BE78" s="29"/>
      <c r="BF78" s="29"/>
      <c r="BG78" s="29"/>
      <c r="BH78" s="29"/>
      <c r="BI78" s="29"/>
      <c r="BJ78" s="30"/>
      <c r="BK78" s="2"/>
      <c r="BL78" s="133"/>
      <c r="BM78" s="134"/>
      <c r="BN78" s="134"/>
      <c r="BO78" s="134"/>
      <c r="BP78" s="134"/>
      <c r="BQ78" s="134"/>
      <c r="BR78" s="134"/>
      <c r="BS78" s="134"/>
      <c r="BT78" s="134"/>
      <c r="BU78" s="134"/>
      <c r="BV78" s="134"/>
      <c r="BW78" s="134"/>
      <c r="BX78" s="134"/>
      <c r="BY78" s="134"/>
      <c r="BZ78" s="135"/>
    </row>
    <row r="79" spans="1:78" ht="13.5" customHeight="1">
      <c r="A79" s="2"/>
      <c r="B79" s="28"/>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40"/>
      <c r="AV79" s="29"/>
      <c r="AW79" s="29"/>
      <c r="AX79" s="29"/>
      <c r="AY79" s="29"/>
      <c r="AZ79" s="29"/>
      <c r="BA79" s="29"/>
      <c r="BB79" s="29"/>
      <c r="BC79" s="29"/>
      <c r="BD79" s="29"/>
      <c r="BE79" s="29"/>
      <c r="BF79" s="29"/>
      <c r="BG79" s="29"/>
      <c r="BH79" s="29"/>
      <c r="BI79" s="29"/>
      <c r="BJ79" s="30"/>
      <c r="BK79" s="2"/>
      <c r="BL79" s="133"/>
      <c r="BM79" s="134"/>
      <c r="BN79" s="134"/>
      <c r="BO79" s="134"/>
      <c r="BP79" s="134"/>
      <c r="BQ79" s="134"/>
      <c r="BR79" s="134"/>
      <c r="BS79" s="134"/>
      <c r="BT79" s="134"/>
      <c r="BU79" s="134"/>
      <c r="BV79" s="134"/>
      <c r="BW79" s="134"/>
      <c r="BX79" s="134"/>
      <c r="BY79" s="134"/>
      <c r="BZ79" s="135"/>
    </row>
    <row r="80" spans="1:78" ht="13.5" customHeight="1">
      <c r="A80" s="2"/>
      <c r="B80" s="28"/>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40"/>
      <c r="AV80" s="29"/>
      <c r="AW80" s="29"/>
      <c r="AX80" s="29"/>
      <c r="AY80" s="29"/>
      <c r="AZ80" s="29"/>
      <c r="BA80" s="29"/>
      <c r="BB80" s="29"/>
      <c r="BC80" s="29"/>
      <c r="BD80" s="29"/>
      <c r="BE80" s="29"/>
      <c r="BF80" s="29"/>
      <c r="BG80" s="29"/>
      <c r="BH80" s="29"/>
      <c r="BI80" s="29"/>
      <c r="BJ80" s="30"/>
      <c r="BK80" s="2"/>
      <c r="BL80" s="133"/>
      <c r="BM80" s="134"/>
      <c r="BN80" s="134"/>
      <c r="BO80" s="134"/>
      <c r="BP80" s="134"/>
      <c r="BQ80" s="134"/>
      <c r="BR80" s="134"/>
      <c r="BS80" s="134"/>
      <c r="BT80" s="134"/>
      <c r="BU80" s="134"/>
      <c r="BV80" s="134"/>
      <c r="BW80" s="134"/>
      <c r="BX80" s="134"/>
      <c r="BY80" s="134"/>
      <c r="BZ80" s="135"/>
    </row>
    <row r="81" spans="1:78" ht="13.5" customHeight="1">
      <c r="A81" s="2"/>
      <c r="B81" s="28"/>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40"/>
      <c r="AV81" s="29"/>
      <c r="AW81" s="29"/>
      <c r="AX81" s="29"/>
      <c r="AY81" s="29"/>
      <c r="AZ81" s="29"/>
      <c r="BA81" s="29"/>
      <c r="BB81" s="29"/>
      <c r="BC81" s="29"/>
      <c r="BD81" s="29"/>
      <c r="BE81" s="29"/>
      <c r="BF81" s="29"/>
      <c r="BG81" s="29"/>
      <c r="BH81" s="29"/>
      <c r="BI81" s="29"/>
      <c r="BJ81" s="30"/>
      <c r="BK81" s="2"/>
      <c r="BL81" s="133"/>
      <c r="BM81" s="134"/>
      <c r="BN81" s="134"/>
      <c r="BO81" s="134"/>
      <c r="BP81" s="134"/>
      <c r="BQ81" s="134"/>
      <c r="BR81" s="134"/>
      <c r="BS81" s="134"/>
      <c r="BT81" s="134"/>
      <c r="BU81" s="134"/>
      <c r="BV81" s="134"/>
      <c r="BW81" s="134"/>
      <c r="BX81" s="134"/>
      <c r="BY81" s="134"/>
      <c r="BZ81" s="135"/>
    </row>
    <row r="82" spans="1:78" ht="13.5" customHeight="1">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40"/>
      <c r="AV82" s="29"/>
      <c r="AW82" s="29"/>
      <c r="AX82" s="29"/>
      <c r="AY82" s="29"/>
      <c r="AZ82" s="29"/>
      <c r="BA82" s="29"/>
      <c r="BB82" s="29"/>
      <c r="BC82" s="29"/>
      <c r="BD82" s="29"/>
      <c r="BE82" s="29"/>
      <c r="BF82" s="29"/>
      <c r="BG82" s="29"/>
      <c r="BH82" s="29"/>
      <c r="BI82" s="29"/>
      <c r="BJ82" s="30"/>
      <c r="BK82" s="2"/>
      <c r="BL82" s="133"/>
      <c r="BM82" s="134"/>
      <c r="BN82" s="134"/>
      <c r="BO82" s="134"/>
      <c r="BP82" s="134"/>
      <c r="BQ82" s="134"/>
      <c r="BR82" s="134"/>
      <c r="BS82" s="134"/>
      <c r="BT82" s="134"/>
      <c r="BU82" s="134"/>
      <c r="BV82" s="134"/>
      <c r="BW82" s="134"/>
      <c r="BX82" s="134"/>
      <c r="BY82" s="134"/>
      <c r="BZ82" s="135"/>
    </row>
    <row r="83" spans="1:78" ht="13.5" customHeight="1">
      <c r="A83" s="2"/>
      <c r="B83" s="28"/>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40"/>
      <c r="AV83" s="29"/>
      <c r="AW83" s="29"/>
      <c r="AX83" s="29"/>
      <c r="AY83" s="29"/>
      <c r="AZ83" s="29"/>
      <c r="BA83" s="29"/>
      <c r="BB83" s="29"/>
      <c r="BC83" s="29"/>
      <c r="BD83" s="29"/>
      <c r="BE83" s="29"/>
      <c r="BF83" s="29"/>
      <c r="BG83" s="29"/>
      <c r="BH83" s="29"/>
      <c r="BI83" s="29"/>
      <c r="BJ83" s="30"/>
      <c r="BK83" s="2"/>
      <c r="BL83" s="133"/>
      <c r="BM83" s="134"/>
      <c r="BN83" s="134"/>
      <c r="BO83" s="134"/>
      <c r="BP83" s="134"/>
      <c r="BQ83" s="134"/>
      <c r="BR83" s="134"/>
      <c r="BS83" s="134"/>
      <c r="BT83" s="134"/>
      <c r="BU83" s="134"/>
      <c r="BV83" s="134"/>
      <c r="BW83" s="134"/>
      <c r="BX83" s="134"/>
      <c r="BY83" s="134"/>
      <c r="BZ83" s="135"/>
    </row>
    <row r="84" spans="1:78" ht="13.5" customHeight="1">
      <c r="A84" s="2"/>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40"/>
      <c r="AV84" s="29"/>
      <c r="AW84" s="29"/>
      <c r="AX84" s="29"/>
      <c r="AY84" s="29"/>
      <c r="AZ84" s="29"/>
      <c r="BA84" s="29"/>
      <c r="BB84" s="29"/>
      <c r="BC84" s="29"/>
      <c r="BD84" s="29"/>
      <c r="BE84" s="29"/>
      <c r="BF84" s="29"/>
      <c r="BG84" s="29"/>
      <c r="BH84" s="29"/>
      <c r="BI84" s="29"/>
      <c r="BJ84" s="30"/>
      <c r="BK84" s="2"/>
      <c r="BL84" s="133"/>
      <c r="BM84" s="134"/>
      <c r="BN84" s="134"/>
      <c r="BO84" s="134"/>
      <c r="BP84" s="134"/>
      <c r="BQ84" s="134"/>
      <c r="BR84" s="134"/>
      <c r="BS84" s="134"/>
      <c r="BT84" s="134"/>
      <c r="BU84" s="134"/>
      <c r="BV84" s="134"/>
      <c r="BW84" s="134"/>
      <c r="BX84" s="134"/>
      <c r="BY84" s="134"/>
      <c r="BZ84" s="135"/>
    </row>
    <row r="85" spans="1:78" ht="13.5" customHeight="1">
      <c r="A85" s="2"/>
      <c r="B85" s="28"/>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40"/>
      <c r="AV85" s="29"/>
      <c r="AW85" s="29"/>
      <c r="AX85" s="29"/>
      <c r="AY85" s="29"/>
      <c r="AZ85" s="29"/>
      <c r="BA85" s="29"/>
      <c r="BB85" s="29"/>
      <c r="BC85" s="29"/>
      <c r="BD85" s="29"/>
      <c r="BE85" s="29"/>
      <c r="BF85" s="29"/>
      <c r="BG85" s="29"/>
      <c r="BH85" s="29"/>
      <c r="BI85" s="29"/>
      <c r="BJ85" s="30"/>
      <c r="BK85" s="2"/>
      <c r="BL85" s="133"/>
      <c r="BM85" s="134"/>
      <c r="BN85" s="134"/>
      <c r="BO85" s="134"/>
      <c r="BP85" s="134"/>
      <c r="BQ85" s="134"/>
      <c r="BR85" s="134"/>
      <c r="BS85" s="134"/>
      <c r="BT85" s="134"/>
      <c r="BU85" s="134"/>
      <c r="BV85" s="134"/>
      <c r="BW85" s="134"/>
      <c r="BX85" s="134"/>
      <c r="BY85" s="134"/>
      <c r="BZ85" s="135"/>
    </row>
    <row r="86" spans="1:78" ht="13.5" customHeight="1">
      <c r="A86" s="2"/>
      <c r="B86" s="28"/>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40"/>
      <c r="AV86" s="29"/>
      <c r="AW86" s="29"/>
      <c r="AX86" s="29"/>
      <c r="AY86" s="29"/>
      <c r="AZ86" s="29"/>
      <c r="BA86" s="29"/>
      <c r="BB86" s="29"/>
      <c r="BC86" s="29"/>
      <c r="BD86" s="29"/>
      <c r="BE86" s="29"/>
      <c r="BF86" s="29"/>
      <c r="BG86" s="29"/>
      <c r="BH86" s="29"/>
      <c r="BI86" s="29"/>
      <c r="BJ86" s="30"/>
      <c r="BK86" s="2"/>
      <c r="BL86" s="133"/>
      <c r="BM86" s="134"/>
      <c r="BN86" s="134"/>
      <c r="BO86" s="134"/>
      <c r="BP86" s="134"/>
      <c r="BQ86" s="134"/>
      <c r="BR86" s="134"/>
      <c r="BS86" s="134"/>
      <c r="BT86" s="134"/>
      <c r="BU86" s="134"/>
      <c r="BV86" s="134"/>
      <c r="BW86" s="134"/>
      <c r="BX86" s="134"/>
      <c r="BY86" s="134"/>
      <c r="BZ86" s="135"/>
    </row>
    <row r="87" spans="1:78" ht="13.5" customHeight="1">
      <c r="A87" s="2"/>
      <c r="B87" s="28"/>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40"/>
      <c r="AV87" s="29"/>
      <c r="AW87" s="29"/>
      <c r="AX87" s="29"/>
      <c r="AY87" s="29"/>
      <c r="AZ87" s="29"/>
      <c r="BA87" s="29"/>
      <c r="BB87" s="29"/>
      <c r="BC87" s="29"/>
      <c r="BD87" s="29"/>
      <c r="BE87" s="29"/>
      <c r="BF87" s="29"/>
      <c r="BG87" s="29"/>
      <c r="BH87" s="29"/>
      <c r="BI87" s="29"/>
      <c r="BJ87" s="30"/>
      <c r="BK87" s="2"/>
      <c r="BL87" s="133"/>
      <c r="BM87" s="134"/>
      <c r="BN87" s="134"/>
      <c r="BO87" s="134"/>
      <c r="BP87" s="134"/>
      <c r="BQ87" s="134"/>
      <c r="BR87" s="134"/>
      <c r="BS87" s="134"/>
      <c r="BT87" s="134"/>
      <c r="BU87" s="134"/>
      <c r="BV87" s="134"/>
      <c r="BW87" s="134"/>
      <c r="BX87" s="134"/>
      <c r="BY87" s="134"/>
      <c r="BZ87" s="135"/>
    </row>
    <row r="88" spans="1:78" ht="13.5" customHeight="1">
      <c r="A88" s="2"/>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40"/>
      <c r="AV88" s="29"/>
      <c r="AW88" s="29"/>
      <c r="AX88" s="29"/>
      <c r="AY88" s="29"/>
      <c r="AZ88" s="29"/>
      <c r="BA88" s="29"/>
      <c r="BB88" s="29"/>
      <c r="BC88" s="29"/>
      <c r="BD88" s="29"/>
      <c r="BE88" s="29"/>
      <c r="BF88" s="29"/>
      <c r="BG88" s="29"/>
      <c r="BH88" s="29"/>
      <c r="BI88" s="29"/>
      <c r="BJ88" s="30"/>
      <c r="BK88" s="2"/>
      <c r="BL88" s="133"/>
      <c r="BM88" s="134"/>
      <c r="BN88" s="134"/>
      <c r="BO88" s="134"/>
      <c r="BP88" s="134"/>
      <c r="BQ88" s="134"/>
      <c r="BR88" s="134"/>
      <c r="BS88" s="134"/>
      <c r="BT88" s="134"/>
      <c r="BU88" s="134"/>
      <c r="BV88" s="134"/>
      <c r="BW88" s="134"/>
      <c r="BX88" s="134"/>
      <c r="BY88" s="134"/>
      <c r="BZ88" s="135"/>
    </row>
    <row r="89" spans="1:78" ht="13.5" customHeight="1" thickBot="1">
      <c r="A89" s="2"/>
      <c r="B89" s="32"/>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41"/>
      <c r="AV89" s="33"/>
      <c r="AW89" s="33"/>
      <c r="AX89" s="33"/>
      <c r="AY89" s="33"/>
      <c r="AZ89" s="33"/>
      <c r="BA89" s="33"/>
      <c r="BB89" s="33"/>
      <c r="BC89" s="33"/>
      <c r="BD89" s="33"/>
      <c r="BE89" s="33"/>
      <c r="BF89" s="33"/>
      <c r="BG89" s="33"/>
      <c r="BH89" s="33"/>
      <c r="BI89" s="33"/>
      <c r="BJ89" s="34"/>
      <c r="BK89" s="2"/>
      <c r="BL89" s="136"/>
      <c r="BM89" s="137"/>
      <c r="BN89" s="137"/>
      <c r="BO89" s="137"/>
      <c r="BP89" s="137"/>
      <c r="BQ89" s="137"/>
      <c r="BR89" s="137"/>
      <c r="BS89" s="137"/>
      <c r="BT89" s="137"/>
      <c r="BU89" s="137"/>
      <c r="BV89" s="137"/>
      <c r="BW89" s="137"/>
      <c r="BX89" s="137"/>
      <c r="BY89" s="137"/>
      <c r="BZ89" s="138"/>
    </row>
    <row r="90" spans="1:78" ht="13.8" thickTop="1">
      <c r="B90" s="42" t="s">
        <v>21</v>
      </c>
    </row>
  </sheetData>
  <sheetProtection password="8649" sheet="1" objects="1" scenarios="1" formatCells="0" formatColumns="0" formatRows="0"/>
  <mergeCells count="54">
    <mergeCell ref="B12:I12"/>
    <mergeCell ref="J12:Q12"/>
    <mergeCell ref="R12:Y12"/>
    <mergeCell ref="BL73:BZ74"/>
    <mergeCell ref="BL75:BZ89"/>
    <mergeCell ref="B15:BJ16"/>
    <mergeCell ref="BL15:BZ16"/>
    <mergeCell ref="BL17:BZ52"/>
    <mergeCell ref="BL53:BZ54"/>
    <mergeCell ref="BL55:BZ72"/>
    <mergeCell ref="C64:P64"/>
    <mergeCell ref="R64:AE64"/>
    <mergeCell ref="AG64:AT64"/>
    <mergeCell ref="AV64:BI64"/>
    <mergeCell ref="B66:BJ67"/>
    <mergeCell ref="B10:I10"/>
    <mergeCell ref="J10:Q10"/>
    <mergeCell ref="R10:Y10"/>
    <mergeCell ref="Z10:AG10"/>
    <mergeCell ref="B11:I11"/>
    <mergeCell ref="J11:Q11"/>
    <mergeCell ref="R11:Y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2"/>
  <sheetViews>
    <sheetView showGridLines="0" zoomScale="115" zoomScaleNormal="115" workbookViewId="0"/>
  </sheetViews>
  <sheetFormatPr defaultColWidth="9" defaultRowHeight="13.2"/>
  <cols>
    <col min="1" max="1" width="9" style="3"/>
    <col min="2" max="6" width="11.88671875" style="3" customWidth="1"/>
    <col min="7" max="14" width="12.21875" style="3" customWidth="1"/>
    <col min="15" max="16" width="17.21875" style="3" bestFit="1" customWidth="1"/>
    <col min="17" max="17" width="12.77734375" style="3" customWidth="1"/>
    <col min="18" max="18" width="33.88671875" style="3" bestFit="1" customWidth="1"/>
    <col min="19" max="27" width="12.77734375" style="3" customWidth="1"/>
    <col min="28" max="28" width="7" style="3" customWidth="1"/>
    <col min="29" max="33" width="8.77734375" style="3" customWidth="1"/>
    <col min="34" max="38" width="12.21875" style="3" customWidth="1"/>
    <col min="39" max="39" width="7" style="3" customWidth="1"/>
    <col min="40" max="44" width="8.77734375" style="3" customWidth="1"/>
    <col min="45" max="46" width="12.21875" style="3" customWidth="1"/>
    <col min="47" max="47" width="10.77734375" style="3" customWidth="1"/>
    <col min="48" max="49" width="12.21875" style="3" customWidth="1"/>
    <col min="50" max="50" width="7" style="3" customWidth="1"/>
    <col min="51" max="55" width="8.77734375" style="3" customWidth="1"/>
    <col min="56" max="57" width="12.21875" style="3" customWidth="1"/>
    <col min="58" max="58" width="10.77734375" style="3" customWidth="1"/>
    <col min="59" max="60" width="12.21875" style="3" customWidth="1"/>
    <col min="61" max="61" width="7" style="3" customWidth="1"/>
    <col min="62" max="66" width="8.77734375" style="3" customWidth="1"/>
    <col min="67" max="68" width="12.21875" style="3" customWidth="1"/>
    <col min="69" max="69" width="10.77734375" style="3" customWidth="1"/>
    <col min="70" max="71" width="12.21875" style="3" customWidth="1"/>
    <col min="72" max="72" width="8.77734375" style="3" customWidth="1"/>
    <col min="73" max="77" width="8.44140625" style="3" customWidth="1"/>
    <col min="78" max="79" width="12.21875" style="3" customWidth="1"/>
    <col min="80" max="80" width="10.77734375" style="3" customWidth="1"/>
    <col min="81" max="81" width="12.21875" style="3" customWidth="1"/>
    <col min="82" max="82" width="9.44140625" style="3" customWidth="1"/>
    <col min="83" max="89" width="12.21875" style="3" customWidth="1"/>
    <col min="90" max="90" width="10.77734375" style="3" customWidth="1"/>
    <col min="91" max="91" width="12.21875" style="3" customWidth="1"/>
    <col min="92" max="92" width="7" style="3" customWidth="1"/>
    <col min="93" max="97" width="8.77734375" style="3" customWidth="1"/>
    <col min="98" max="99" width="12.21875" style="3" customWidth="1"/>
    <col min="100" max="100" width="22.6640625" style="3" bestFit="1" customWidth="1"/>
    <col min="101" max="101" width="10.77734375" style="3" customWidth="1"/>
    <col min="102" max="102" width="7" style="3" customWidth="1"/>
    <col min="103" max="107" width="8.77734375" style="3" customWidth="1"/>
    <col min="108" max="110" width="12.21875" style="3" customWidth="1"/>
    <col min="111" max="111" width="10.77734375" style="3" customWidth="1"/>
    <col min="112" max="112" width="7" style="3" customWidth="1"/>
    <col min="113" max="117" width="8.77734375" style="3" customWidth="1"/>
    <col min="118" max="120" width="12.21875" style="3" customWidth="1"/>
    <col min="121" max="121" width="10.77734375" style="3" customWidth="1"/>
    <col min="122" max="122" width="7" style="3" customWidth="1"/>
    <col min="123" max="127" width="8.77734375" style="3" customWidth="1"/>
    <col min="128" max="130" width="12.21875" style="3" customWidth="1"/>
    <col min="131" max="131" width="10.77734375" style="3" customWidth="1"/>
    <col min="132" max="132" width="7" style="3" customWidth="1"/>
    <col min="133" max="137" width="8.77734375" style="3" customWidth="1"/>
    <col min="138" max="140" width="12.21875" style="3" customWidth="1"/>
    <col min="141" max="141" width="10.77734375" style="3" customWidth="1"/>
    <col min="142" max="142" width="7" style="3" customWidth="1"/>
    <col min="143" max="147" width="8.77734375" style="3" customWidth="1"/>
    <col min="148" max="150" width="12.21875" style="3" customWidth="1"/>
    <col min="151" max="151" width="22.6640625" style="3" bestFit="1" customWidth="1"/>
    <col min="152" max="152" width="7" style="3" customWidth="1"/>
    <col min="153" max="157" width="8.77734375" style="3" customWidth="1"/>
    <col min="158" max="161" width="12.21875" style="3" customWidth="1"/>
    <col min="162" max="16384" width="9" style="3"/>
  </cols>
  <sheetData>
    <row r="1" spans="1:163">
      <c r="A1" s="2" t="s">
        <v>22</v>
      </c>
      <c r="B1" s="2"/>
      <c r="C1" s="2"/>
      <c r="D1" s="2"/>
      <c r="E1" s="43">
        <v>1</v>
      </c>
      <c r="F1" s="43">
        <v>1</v>
      </c>
      <c r="G1" s="43">
        <v>1</v>
      </c>
      <c r="H1" s="43">
        <v>1</v>
      </c>
      <c r="I1" s="43">
        <v>1</v>
      </c>
      <c r="J1" s="43">
        <v>1</v>
      </c>
      <c r="K1" s="43">
        <v>1</v>
      </c>
      <c r="L1" s="43">
        <v>1</v>
      </c>
      <c r="M1" s="43">
        <v>1</v>
      </c>
      <c r="N1" s="43">
        <v>1</v>
      </c>
      <c r="O1" s="43">
        <v>1</v>
      </c>
      <c r="P1" s="43">
        <v>1</v>
      </c>
      <c r="Q1" s="43">
        <v>1</v>
      </c>
      <c r="R1" s="43">
        <v>1</v>
      </c>
      <c r="S1" s="43">
        <v>1</v>
      </c>
      <c r="T1" s="43">
        <v>1</v>
      </c>
      <c r="U1" s="43">
        <v>1</v>
      </c>
      <c r="V1" s="43">
        <v>1</v>
      </c>
      <c r="W1" s="43">
        <v>1</v>
      </c>
      <c r="X1" s="43">
        <v>1</v>
      </c>
      <c r="Y1" s="43">
        <v>1</v>
      </c>
      <c r="Z1" s="43">
        <v>1</v>
      </c>
      <c r="AA1" s="43">
        <v>1</v>
      </c>
      <c r="AB1" s="43">
        <v>1</v>
      </c>
      <c r="AC1" s="43">
        <v>1</v>
      </c>
      <c r="AD1" s="43">
        <v>1</v>
      </c>
      <c r="AE1" s="43">
        <v>1</v>
      </c>
      <c r="AF1" s="43">
        <v>1</v>
      </c>
      <c r="AG1" s="43">
        <v>1</v>
      </c>
      <c r="AH1" s="43">
        <v>1</v>
      </c>
      <c r="AI1" s="43">
        <v>1</v>
      </c>
      <c r="AJ1" s="43">
        <v>1</v>
      </c>
      <c r="AK1" s="43">
        <v>1</v>
      </c>
      <c r="AL1" s="43">
        <v>1</v>
      </c>
      <c r="AM1" s="43">
        <v>1</v>
      </c>
      <c r="AN1" s="43">
        <v>1</v>
      </c>
      <c r="AO1" s="43">
        <v>1</v>
      </c>
      <c r="AP1" s="43">
        <v>1</v>
      </c>
      <c r="AQ1" s="43">
        <v>1</v>
      </c>
      <c r="AR1" s="43">
        <v>1</v>
      </c>
      <c r="AS1" s="43">
        <v>1</v>
      </c>
      <c r="AT1" s="43">
        <v>1</v>
      </c>
      <c r="AU1" s="43">
        <v>1</v>
      </c>
      <c r="AV1" s="43">
        <v>1</v>
      </c>
      <c r="AW1" s="43">
        <v>1</v>
      </c>
      <c r="AX1" s="43">
        <v>1</v>
      </c>
      <c r="AY1" s="43">
        <v>1</v>
      </c>
      <c r="AZ1" s="43">
        <v>1</v>
      </c>
      <c r="BA1" s="43">
        <v>1</v>
      </c>
      <c r="BB1" s="43">
        <v>1</v>
      </c>
      <c r="BC1" s="43">
        <v>1</v>
      </c>
      <c r="BD1" s="43">
        <v>1</v>
      </c>
      <c r="BE1" s="43">
        <v>1</v>
      </c>
      <c r="BF1" s="43">
        <v>1</v>
      </c>
      <c r="BG1" s="43">
        <v>1</v>
      </c>
      <c r="BH1" s="43">
        <v>1</v>
      </c>
      <c r="BI1" s="43">
        <v>1</v>
      </c>
      <c r="BJ1" s="43">
        <v>1</v>
      </c>
      <c r="BK1" s="43">
        <v>1</v>
      </c>
      <c r="BL1" s="43">
        <v>1</v>
      </c>
      <c r="BM1" s="43">
        <v>1</v>
      </c>
      <c r="BN1" s="43">
        <v>1</v>
      </c>
      <c r="BO1" s="43">
        <v>1</v>
      </c>
      <c r="BP1" s="43">
        <v>1</v>
      </c>
      <c r="BQ1" s="43">
        <v>1</v>
      </c>
      <c r="BR1" s="43">
        <v>1</v>
      </c>
      <c r="BS1" s="43">
        <v>1</v>
      </c>
      <c r="BT1" s="43">
        <v>1</v>
      </c>
      <c r="BU1" s="43">
        <v>1</v>
      </c>
      <c r="BV1" s="43">
        <v>1</v>
      </c>
      <c r="BW1" s="43">
        <v>1</v>
      </c>
      <c r="BX1" s="43">
        <v>1</v>
      </c>
      <c r="BY1" s="43">
        <v>1</v>
      </c>
      <c r="BZ1" s="43">
        <v>1</v>
      </c>
      <c r="CA1" s="43">
        <v>1</v>
      </c>
      <c r="CB1" s="43">
        <v>1</v>
      </c>
      <c r="CC1" s="43">
        <v>1</v>
      </c>
      <c r="CD1" s="43">
        <v>1</v>
      </c>
      <c r="CE1" s="43">
        <v>1</v>
      </c>
      <c r="CF1" s="43">
        <v>1</v>
      </c>
      <c r="CG1" s="43">
        <v>1</v>
      </c>
      <c r="CH1" s="43">
        <v>1</v>
      </c>
      <c r="CI1" s="43">
        <v>1</v>
      </c>
      <c r="CJ1" s="43">
        <v>1</v>
      </c>
      <c r="CK1" s="43">
        <v>1</v>
      </c>
      <c r="CL1" s="43">
        <v>1</v>
      </c>
      <c r="CM1" s="43">
        <v>1</v>
      </c>
      <c r="CN1" s="43">
        <v>1</v>
      </c>
      <c r="CO1" s="43">
        <v>1</v>
      </c>
      <c r="CP1" s="43">
        <v>1</v>
      </c>
      <c r="CQ1" s="43">
        <v>1</v>
      </c>
      <c r="CR1" s="43">
        <v>1</v>
      </c>
      <c r="CS1" s="43">
        <v>1</v>
      </c>
      <c r="CT1" s="43">
        <v>1</v>
      </c>
      <c r="CU1" s="43">
        <v>1</v>
      </c>
      <c r="CV1" s="43">
        <v>1</v>
      </c>
      <c r="CW1" s="43">
        <v>1</v>
      </c>
      <c r="CX1" s="43">
        <v>1</v>
      </c>
      <c r="CY1" s="43">
        <v>1</v>
      </c>
      <c r="CZ1" s="43">
        <v>1</v>
      </c>
      <c r="DA1" s="43">
        <v>1</v>
      </c>
      <c r="DB1" s="43">
        <v>1</v>
      </c>
      <c r="DC1" s="43">
        <v>1</v>
      </c>
      <c r="DD1" s="43">
        <v>1</v>
      </c>
      <c r="DE1" s="43">
        <v>1</v>
      </c>
      <c r="DF1" s="43">
        <v>1</v>
      </c>
      <c r="DG1" s="43">
        <v>1</v>
      </c>
      <c r="DH1" s="43">
        <v>1</v>
      </c>
      <c r="DI1" s="43">
        <v>1</v>
      </c>
      <c r="DJ1" s="43">
        <v>1</v>
      </c>
      <c r="DK1" s="43">
        <v>1</v>
      </c>
      <c r="DL1" s="43">
        <v>1</v>
      </c>
      <c r="DM1" s="43">
        <v>1</v>
      </c>
      <c r="DN1" s="43">
        <v>1</v>
      </c>
      <c r="DO1" s="43">
        <v>1</v>
      </c>
      <c r="DP1" s="43">
        <v>1</v>
      </c>
      <c r="DQ1" s="43">
        <v>1</v>
      </c>
      <c r="DR1" s="43">
        <v>1</v>
      </c>
      <c r="DS1" s="43">
        <v>1</v>
      </c>
      <c r="DT1" s="43">
        <v>1</v>
      </c>
      <c r="DU1" s="43">
        <v>1</v>
      </c>
      <c r="DV1" s="43">
        <v>1</v>
      </c>
      <c r="DW1" s="43">
        <v>1</v>
      </c>
      <c r="DX1" s="43">
        <v>1</v>
      </c>
      <c r="DY1" s="43">
        <v>1</v>
      </c>
      <c r="DZ1" s="43">
        <v>1</v>
      </c>
      <c r="EA1" s="43">
        <v>1</v>
      </c>
      <c r="EB1" s="43">
        <v>1</v>
      </c>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row>
    <row r="2" spans="1:163">
      <c r="A2" s="44" t="s">
        <v>23</v>
      </c>
      <c r="B2" s="44">
        <f>COLUMN()-1</f>
        <v>1</v>
      </c>
      <c r="C2" s="44">
        <f t="shared" ref="C2:BQ2" si="0">COLUMN()-1</f>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ref="BR2:EC2" si="1">COLUMN()-1</f>
        <v>69</v>
      </c>
      <c r="BS2" s="44">
        <f t="shared" si="1"/>
        <v>70</v>
      </c>
      <c r="BT2" s="44">
        <f t="shared" si="1"/>
        <v>71</v>
      </c>
      <c r="BU2" s="44">
        <f t="shared" si="1"/>
        <v>72</v>
      </c>
      <c r="BV2" s="44">
        <f t="shared" si="1"/>
        <v>73</v>
      </c>
      <c r="BW2" s="44">
        <f t="shared" si="1"/>
        <v>74</v>
      </c>
      <c r="BX2" s="44">
        <f t="shared" si="1"/>
        <v>75</v>
      </c>
      <c r="BY2" s="44">
        <f t="shared" si="1"/>
        <v>76</v>
      </c>
      <c r="BZ2" s="44">
        <f t="shared" si="1"/>
        <v>77</v>
      </c>
      <c r="CA2" s="44">
        <f t="shared" si="1"/>
        <v>78</v>
      </c>
      <c r="CB2" s="44">
        <f t="shared" si="1"/>
        <v>79</v>
      </c>
      <c r="CC2" s="44">
        <f t="shared" si="1"/>
        <v>80</v>
      </c>
      <c r="CD2" s="44">
        <f t="shared" si="1"/>
        <v>81</v>
      </c>
      <c r="CE2" s="44">
        <f t="shared" si="1"/>
        <v>82</v>
      </c>
      <c r="CF2" s="44">
        <f t="shared" si="1"/>
        <v>83</v>
      </c>
      <c r="CG2" s="44">
        <f t="shared" si="1"/>
        <v>84</v>
      </c>
      <c r="CH2" s="44">
        <f t="shared" si="1"/>
        <v>85</v>
      </c>
      <c r="CI2" s="44">
        <f t="shared" si="1"/>
        <v>86</v>
      </c>
      <c r="CJ2" s="44">
        <f t="shared" si="1"/>
        <v>87</v>
      </c>
      <c r="CK2" s="44">
        <f t="shared" si="1"/>
        <v>88</v>
      </c>
      <c r="CL2" s="44">
        <f t="shared" si="1"/>
        <v>89</v>
      </c>
      <c r="CM2" s="44">
        <f t="shared" si="1"/>
        <v>90</v>
      </c>
      <c r="CN2" s="44">
        <f t="shared" si="1"/>
        <v>91</v>
      </c>
      <c r="CO2" s="44">
        <f t="shared" si="1"/>
        <v>92</v>
      </c>
      <c r="CP2" s="44">
        <f t="shared" si="1"/>
        <v>93</v>
      </c>
      <c r="CQ2" s="44">
        <f t="shared" si="1"/>
        <v>94</v>
      </c>
      <c r="CR2" s="44">
        <f t="shared" si="1"/>
        <v>95</v>
      </c>
      <c r="CS2" s="44">
        <f t="shared" si="1"/>
        <v>96</v>
      </c>
      <c r="CT2" s="44">
        <f t="shared" si="1"/>
        <v>97</v>
      </c>
      <c r="CU2" s="44">
        <f t="shared" si="1"/>
        <v>98</v>
      </c>
      <c r="CV2" s="44">
        <f t="shared" si="1"/>
        <v>99</v>
      </c>
      <c r="CW2" s="44">
        <f t="shared" si="1"/>
        <v>100</v>
      </c>
      <c r="CX2" s="44">
        <f t="shared" si="1"/>
        <v>101</v>
      </c>
      <c r="CY2" s="44">
        <f t="shared" si="1"/>
        <v>102</v>
      </c>
      <c r="CZ2" s="44">
        <f t="shared" si="1"/>
        <v>103</v>
      </c>
      <c r="DA2" s="44">
        <f t="shared" si="1"/>
        <v>104</v>
      </c>
      <c r="DB2" s="44">
        <f t="shared" si="1"/>
        <v>105</v>
      </c>
      <c r="DC2" s="44">
        <f t="shared" si="1"/>
        <v>106</v>
      </c>
      <c r="DD2" s="44">
        <f t="shared" si="1"/>
        <v>107</v>
      </c>
      <c r="DE2" s="44">
        <f t="shared" si="1"/>
        <v>108</v>
      </c>
      <c r="DF2" s="44">
        <f t="shared" si="1"/>
        <v>109</v>
      </c>
      <c r="DG2" s="44">
        <f t="shared" si="1"/>
        <v>110</v>
      </c>
      <c r="DH2" s="44">
        <f t="shared" si="1"/>
        <v>111</v>
      </c>
      <c r="DI2" s="44">
        <f t="shared" si="1"/>
        <v>112</v>
      </c>
      <c r="DJ2" s="44">
        <f t="shared" si="1"/>
        <v>113</v>
      </c>
      <c r="DK2" s="44">
        <f t="shared" si="1"/>
        <v>114</v>
      </c>
      <c r="DL2" s="44">
        <f t="shared" si="1"/>
        <v>115</v>
      </c>
      <c r="DM2" s="44">
        <f t="shared" si="1"/>
        <v>116</v>
      </c>
      <c r="DN2" s="44">
        <f t="shared" si="1"/>
        <v>117</v>
      </c>
      <c r="DO2" s="44">
        <f t="shared" si="1"/>
        <v>118</v>
      </c>
      <c r="DP2" s="44">
        <f t="shared" si="1"/>
        <v>119</v>
      </c>
      <c r="DQ2" s="44">
        <f t="shared" si="1"/>
        <v>120</v>
      </c>
      <c r="DR2" s="44">
        <f t="shared" si="1"/>
        <v>121</v>
      </c>
      <c r="DS2" s="44">
        <f t="shared" si="1"/>
        <v>122</v>
      </c>
      <c r="DT2" s="44">
        <f t="shared" si="1"/>
        <v>123</v>
      </c>
      <c r="DU2" s="44">
        <f t="shared" si="1"/>
        <v>124</v>
      </c>
      <c r="DV2" s="44">
        <f t="shared" si="1"/>
        <v>125</v>
      </c>
      <c r="DW2" s="44">
        <f t="shared" si="1"/>
        <v>126</v>
      </c>
      <c r="DX2" s="44">
        <f t="shared" si="1"/>
        <v>127</v>
      </c>
      <c r="DY2" s="44">
        <f t="shared" si="1"/>
        <v>128</v>
      </c>
      <c r="DZ2" s="44">
        <f t="shared" si="1"/>
        <v>129</v>
      </c>
      <c r="EA2" s="44">
        <f t="shared" si="1"/>
        <v>130</v>
      </c>
      <c r="EB2" s="44">
        <f t="shared" si="1"/>
        <v>131</v>
      </c>
      <c r="EC2" s="44">
        <f t="shared" si="1"/>
        <v>132</v>
      </c>
      <c r="ED2" s="44">
        <f t="shared" ref="ED2:FG2" si="2">COLUMN()-1</f>
        <v>133</v>
      </c>
      <c r="EE2" s="44">
        <f t="shared" si="2"/>
        <v>134</v>
      </c>
      <c r="EF2" s="44">
        <f t="shared" si="2"/>
        <v>135</v>
      </c>
      <c r="EG2" s="44">
        <f t="shared" si="2"/>
        <v>136</v>
      </c>
      <c r="EH2" s="44">
        <f t="shared" si="2"/>
        <v>137</v>
      </c>
      <c r="EI2" s="44">
        <f t="shared" si="2"/>
        <v>138</v>
      </c>
      <c r="EJ2" s="44">
        <f t="shared" si="2"/>
        <v>139</v>
      </c>
      <c r="EK2" s="44">
        <f t="shared" si="2"/>
        <v>140</v>
      </c>
      <c r="EL2" s="44">
        <f t="shared" si="2"/>
        <v>141</v>
      </c>
      <c r="EM2" s="44">
        <f t="shared" si="2"/>
        <v>142</v>
      </c>
      <c r="EN2" s="44">
        <f t="shared" si="2"/>
        <v>143</v>
      </c>
      <c r="EO2" s="44">
        <f t="shared" si="2"/>
        <v>144</v>
      </c>
      <c r="EP2" s="44">
        <f t="shared" si="2"/>
        <v>145</v>
      </c>
      <c r="EQ2" s="44">
        <f t="shared" si="2"/>
        <v>146</v>
      </c>
      <c r="ER2" s="44">
        <f t="shared" si="2"/>
        <v>147</v>
      </c>
      <c r="ES2" s="44">
        <f t="shared" si="2"/>
        <v>148</v>
      </c>
      <c r="ET2" s="44">
        <f t="shared" si="2"/>
        <v>149</v>
      </c>
      <c r="EU2" s="44">
        <f t="shared" si="2"/>
        <v>150</v>
      </c>
      <c r="EV2" s="44">
        <f t="shared" si="2"/>
        <v>151</v>
      </c>
      <c r="EW2" s="44">
        <f t="shared" si="2"/>
        <v>152</v>
      </c>
      <c r="EX2" s="44">
        <f t="shared" si="2"/>
        <v>153</v>
      </c>
      <c r="EY2" s="44">
        <f t="shared" si="2"/>
        <v>154</v>
      </c>
      <c r="EZ2" s="44">
        <f t="shared" si="2"/>
        <v>155</v>
      </c>
      <c r="FA2" s="44">
        <f t="shared" si="2"/>
        <v>156</v>
      </c>
      <c r="FB2" s="44">
        <f t="shared" si="2"/>
        <v>157</v>
      </c>
      <c r="FC2" s="44">
        <f t="shared" si="2"/>
        <v>158</v>
      </c>
      <c r="FD2" s="44">
        <f t="shared" si="2"/>
        <v>159</v>
      </c>
      <c r="FE2" s="44">
        <f t="shared" si="2"/>
        <v>160</v>
      </c>
      <c r="FF2" s="44">
        <f t="shared" si="2"/>
        <v>161</v>
      </c>
      <c r="FG2" s="44">
        <f t="shared" si="2"/>
        <v>162</v>
      </c>
    </row>
    <row r="3" spans="1:163" ht="13.5" customHeight="1">
      <c r="A3" s="44" t="s">
        <v>24</v>
      </c>
      <c r="B3" s="45" t="s">
        <v>25</v>
      </c>
      <c r="C3" s="45" t="s">
        <v>26</v>
      </c>
      <c r="D3" s="45" t="s">
        <v>27</v>
      </c>
      <c r="E3" s="45" t="s">
        <v>28</v>
      </c>
      <c r="F3" s="45" t="s">
        <v>29</v>
      </c>
      <c r="G3" s="45" t="s">
        <v>30</v>
      </c>
      <c r="H3" s="46" t="s">
        <v>31</v>
      </c>
      <c r="I3" s="47"/>
      <c r="J3" s="47"/>
      <c r="K3" s="47"/>
      <c r="L3" s="47"/>
      <c r="M3" s="47"/>
      <c r="N3" s="47"/>
      <c r="O3" s="47"/>
      <c r="P3" s="47"/>
      <c r="Q3" s="47"/>
      <c r="R3" s="47"/>
      <c r="S3" s="47"/>
      <c r="T3" s="48"/>
      <c r="U3" s="48"/>
      <c r="V3" s="48"/>
      <c r="W3" s="48"/>
      <c r="X3" s="48"/>
      <c r="Y3" s="49"/>
      <c r="Z3" s="48"/>
      <c r="AA3" s="48"/>
      <c r="AB3" s="48"/>
      <c r="AC3" s="48"/>
      <c r="AD3" s="50" t="s">
        <v>32</v>
      </c>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51"/>
      <c r="BV3" s="50" t="s">
        <v>33</v>
      </c>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51"/>
      <c r="CZ3" s="50" t="s">
        <v>34</v>
      </c>
      <c r="DA3" s="48"/>
      <c r="DB3" s="48"/>
      <c r="DC3" s="48"/>
      <c r="DD3" s="48"/>
      <c r="DE3" s="48"/>
      <c r="DF3" s="48"/>
      <c r="DG3" s="48"/>
      <c r="DH3" s="48"/>
      <c r="DI3" s="48"/>
      <c r="DJ3" s="48"/>
      <c r="DK3" s="48"/>
      <c r="DL3" s="48"/>
      <c r="DM3" s="48"/>
      <c r="DN3" s="48"/>
      <c r="DO3" s="48"/>
      <c r="DP3" s="48"/>
      <c r="DQ3" s="48"/>
      <c r="DR3" s="48"/>
      <c r="DS3" s="51"/>
      <c r="DT3" s="50" t="s">
        <v>35</v>
      </c>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51"/>
    </row>
    <row r="4" spans="1:163">
      <c r="A4" s="44" t="s">
        <v>36</v>
      </c>
      <c r="B4" s="52"/>
      <c r="C4" s="52"/>
      <c r="D4" s="52"/>
      <c r="E4" s="52"/>
      <c r="F4" s="52"/>
      <c r="G4" s="52"/>
      <c r="H4" s="53"/>
      <c r="I4" s="54"/>
      <c r="J4" s="54"/>
      <c r="K4" s="54"/>
      <c r="L4" s="54"/>
      <c r="M4" s="54"/>
      <c r="N4" s="54"/>
      <c r="O4" s="54"/>
      <c r="P4" s="54"/>
      <c r="Q4" s="54"/>
      <c r="R4" s="54"/>
      <c r="S4" s="54"/>
      <c r="T4" s="50" t="s">
        <v>37</v>
      </c>
      <c r="U4" s="48"/>
      <c r="V4" s="48"/>
      <c r="W4" s="48"/>
      <c r="X4" s="51"/>
      <c r="Y4" s="50" t="s">
        <v>38</v>
      </c>
      <c r="Z4" s="48"/>
      <c r="AA4" s="48"/>
      <c r="AB4" s="48"/>
      <c r="AC4" s="51"/>
      <c r="AD4" s="51" t="s">
        <v>39</v>
      </c>
      <c r="AE4" s="50"/>
      <c r="AF4" s="48"/>
      <c r="AG4" s="48"/>
      <c r="AH4" s="48"/>
      <c r="AI4" s="51"/>
      <c r="AJ4" s="50"/>
      <c r="AK4" s="48"/>
      <c r="AL4" s="48"/>
      <c r="AM4" s="48"/>
      <c r="AN4" s="51"/>
      <c r="AO4" s="50" t="s">
        <v>40</v>
      </c>
      <c r="AP4" s="48"/>
      <c r="AQ4" s="48"/>
      <c r="AR4" s="48"/>
      <c r="AS4" s="48"/>
      <c r="AT4" s="48"/>
      <c r="AU4" s="48"/>
      <c r="AV4" s="48"/>
      <c r="AW4" s="48"/>
      <c r="AX4" s="48"/>
      <c r="AY4" s="51"/>
      <c r="AZ4" s="50" t="s">
        <v>41</v>
      </c>
      <c r="BA4" s="48"/>
      <c r="BB4" s="48"/>
      <c r="BC4" s="48"/>
      <c r="BD4" s="48"/>
      <c r="BE4" s="48"/>
      <c r="BF4" s="48"/>
      <c r="BG4" s="48"/>
      <c r="BH4" s="48"/>
      <c r="BI4" s="48"/>
      <c r="BJ4" s="51"/>
      <c r="BK4" s="50" t="s">
        <v>42</v>
      </c>
      <c r="BL4" s="48"/>
      <c r="BM4" s="48"/>
      <c r="BN4" s="48"/>
      <c r="BO4" s="48"/>
      <c r="BP4" s="48"/>
      <c r="BQ4" s="48"/>
      <c r="BR4" s="48"/>
      <c r="BS4" s="48"/>
      <c r="BT4" s="48"/>
      <c r="BU4" s="51"/>
      <c r="BV4" s="50" t="s">
        <v>43</v>
      </c>
      <c r="BW4" s="48"/>
      <c r="BX4" s="48"/>
      <c r="BY4" s="48"/>
      <c r="BZ4" s="48"/>
      <c r="CA4" s="48"/>
      <c r="CB4" s="48"/>
      <c r="CC4" s="48"/>
      <c r="CD4" s="48"/>
      <c r="CE4" s="51"/>
      <c r="CF4" s="50" t="s">
        <v>44</v>
      </c>
      <c r="CG4" s="48"/>
      <c r="CH4" s="48"/>
      <c r="CI4" s="48"/>
      <c r="CJ4" s="48"/>
      <c r="CK4" s="48"/>
      <c r="CL4" s="48"/>
      <c r="CM4" s="48"/>
      <c r="CN4" s="48"/>
      <c r="CO4" s="51"/>
      <c r="CP4" s="50" t="s">
        <v>45</v>
      </c>
      <c r="CQ4" s="48"/>
      <c r="CR4" s="48"/>
      <c r="CS4" s="48"/>
      <c r="CT4" s="48"/>
      <c r="CU4" s="48"/>
      <c r="CV4" s="48"/>
      <c r="CW4" s="48"/>
      <c r="CX4" s="48"/>
      <c r="CY4" s="51"/>
      <c r="CZ4" s="50" t="s">
        <v>46</v>
      </c>
      <c r="DA4" s="48"/>
      <c r="DB4" s="48"/>
      <c r="DC4" s="48"/>
      <c r="DD4" s="48"/>
      <c r="DE4" s="48"/>
      <c r="DF4" s="48"/>
      <c r="DG4" s="48"/>
      <c r="DH4" s="48"/>
      <c r="DI4" s="51"/>
      <c r="DJ4" s="50" t="s">
        <v>47</v>
      </c>
      <c r="DK4" s="48"/>
      <c r="DL4" s="48"/>
      <c r="DM4" s="48"/>
      <c r="DN4" s="48"/>
      <c r="DO4" s="48"/>
      <c r="DP4" s="48"/>
      <c r="DQ4" s="48"/>
      <c r="DR4" s="48"/>
      <c r="DS4" s="51"/>
      <c r="DT4" s="50" t="s">
        <v>48</v>
      </c>
      <c r="DU4" s="48"/>
      <c r="DV4" s="48"/>
      <c r="DW4" s="48"/>
      <c r="DX4" s="48"/>
      <c r="DY4" s="48"/>
      <c r="DZ4" s="48"/>
      <c r="EA4" s="48"/>
      <c r="EB4" s="48"/>
      <c r="EC4" s="51"/>
      <c r="ED4" s="50" t="s">
        <v>49</v>
      </c>
      <c r="EE4" s="48"/>
      <c r="EF4" s="48"/>
      <c r="EG4" s="48"/>
      <c r="EH4" s="48"/>
      <c r="EI4" s="48"/>
      <c r="EJ4" s="48"/>
      <c r="EK4" s="48"/>
      <c r="EL4" s="48"/>
      <c r="EM4" s="51"/>
      <c r="EN4" s="50" t="s">
        <v>50</v>
      </c>
      <c r="EO4" s="48"/>
      <c r="EP4" s="48"/>
      <c r="EQ4" s="48"/>
      <c r="ER4" s="48"/>
      <c r="ES4" s="48"/>
      <c r="ET4" s="48"/>
      <c r="EU4" s="48"/>
      <c r="EV4" s="48"/>
      <c r="EW4" s="51"/>
      <c r="EX4" s="50" t="s">
        <v>51</v>
      </c>
      <c r="EY4" s="48"/>
      <c r="EZ4" s="48"/>
      <c r="FA4" s="48"/>
      <c r="FB4" s="48"/>
      <c r="FC4" s="48"/>
      <c r="FD4" s="48"/>
      <c r="FE4" s="48"/>
      <c r="FF4" s="48"/>
      <c r="FG4" s="51"/>
    </row>
    <row r="5" spans="1:163">
      <c r="A5" s="44" t="s">
        <v>52</v>
      </c>
      <c r="B5" s="55"/>
      <c r="C5" s="55"/>
      <c r="D5" s="55"/>
      <c r="E5" s="55"/>
      <c r="F5" s="55"/>
      <c r="G5" s="55"/>
      <c r="H5" s="55" t="s">
        <v>53</v>
      </c>
      <c r="I5" s="56" t="s">
        <v>54</v>
      </c>
      <c r="J5" s="56" t="s">
        <v>55</v>
      </c>
      <c r="K5" s="56" t="s">
        <v>56</v>
      </c>
      <c r="L5" s="56" t="s">
        <v>57</v>
      </c>
      <c r="M5" s="56" t="s">
        <v>58</v>
      </c>
      <c r="N5" s="56" t="s">
        <v>59</v>
      </c>
      <c r="O5" s="56" t="s">
        <v>60</v>
      </c>
      <c r="P5" s="56" t="s">
        <v>61</v>
      </c>
      <c r="Q5" s="56" t="s">
        <v>11</v>
      </c>
      <c r="R5" s="56" t="s">
        <v>62</v>
      </c>
      <c r="S5" s="56" t="s">
        <v>63</v>
      </c>
      <c r="T5" s="56" t="s">
        <v>64</v>
      </c>
      <c r="U5" s="56" t="s">
        <v>65</v>
      </c>
      <c r="V5" s="56" t="s">
        <v>66</v>
      </c>
      <c r="W5" s="56" t="s">
        <v>67</v>
      </c>
      <c r="X5" s="56" t="s">
        <v>68</v>
      </c>
      <c r="Y5" s="56" t="s">
        <v>64</v>
      </c>
      <c r="Z5" s="56" t="s">
        <v>65</v>
      </c>
      <c r="AA5" s="56" t="s">
        <v>66</v>
      </c>
      <c r="AB5" s="56" t="s">
        <v>67</v>
      </c>
      <c r="AC5" s="56" t="s">
        <v>68</v>
      </c>
      <c r="AD5" s="56" t="s">
        <v>69</v>
      </c>
      <c r="AE5" s="56" t="s">
        <v>70</v>
      </c>
      <c r="AF5" s="56" t="s">
        <v>71</v>
      </c>
      <c r="AG5" s="56" t="s">
        <v>72</v>
      </c>
      <c r="AH5" s="56" t="s">
        <v>73</v>
      </c>
      <c r="AI5" s="56" t="s">
        <v>74</v>
      </c>
      <c r="AJ5" s="56" t="s">
        <v>75</v>
      </c>
      <c r="AK5" s="56" t="s">
        <v>76</v>
      </c>
      <c r="AL5" s="56" t="s">
        <v>77</v>
      </c>
      <c r="AM5" s="56" t="s">
        <v>78</v>
      </c>
      <c r="AN5" s="56" t="s">
        <v>79</v>
      </c>
      <c r="AO5" s="56" t="s">
        <v>69</v>
      </c>
      <c r="AP5" s="56" t="s">
        <v>70</v>
      </c>
      <c r="AQ5" s="56" t="s">
        <v>71</v>
      </c>
      <c r="AR5" s="56" t="s">
        <v>72</v>
      </c>
      <c r="AS5" s="56" t="s">
        <v>73</v>
      </c>
      <c r="AT5" s="56" t="s">
        <v>74</v>
      </c>
      <c r="AU5" s="56" t="s">
        <v>75</v>
      </c>
      <c r="AV5" s="56" t="s">
        <v>76</v>
      </c>
      <c r="AW5" s="56" t="s">
        <v>77</v>
      </c>
      <c r="AX5" s="56" t="s">
        <v>78</v>
      </c>
      <c r="AY5" s="56" t="s">
        <v>79</v>
      </c>
      <c r="AZ5" s="56" t="s">
        <v>69</v>
      </c>
      <c r="BA5" s="56" t="s">
        <v>70</v>
      </c>
      <c r="BB5" s="56" t="s">
        <v>71</v>
      </c>
      <c r="BC5" s="56" t="s">
        <v>72</v>
      </c>
      <c r="BD5" s="56" t="s">
        <v>73</v>
      </c>
      <c r="BE5" s="56" t="s">
        <v>74</v>
      </c>
      <c r="BF5" s="56" t="s">
        <v>75</v>
      </c>
      <c r="BG5" s="56" t="s">
        <v>76</v>
      </c>
      <c r="BH5" s="56" t="s">
        <v>77</v>
      </c>
      <c r="BI5" s="56" t="s">
        <v>78</v>
      </c>
      <c r="BJ5" s="56" t="s">
        <v>79</v>
      </c>
      <c r="BK5" s="56" t="s">
        <v>69</v>
      </c>
      <c r="BL5" s="56" t="s">
        <v>70</v>
      </c>
      <c r="BM5" s="56" t="s">
        <v>71</v>
      </c>
      <c r="BN5" s="56" t="s">
        <v>72</v>
      </c>
      <c r="BO5" s="56" t="s">
        <v>73</v>
      </c>
      <c r="BP5" s="56" t="s">
        <v>74</v>
      </c>
      <c r="BQ5" s="56" t="s">
        <v>75</v>
      </c>
      <c r="BR5" s="56" t="s">
        <v>76</v>
      </c>
      <c r="BS5" s="56" t="s">
        <v>77</v>
      </c>
      <c r="BT5" s="56" t="s">
        <v>78</v>
      </c>
      <c r="BU5" s="56" t="s">
        <v>79</v>
      </c>
      <c r="BV5" s="56" t="s">
        <v>69</v>
      </c>
      <c r="BW5" s="56" t="s">
        <v>70</v>
      </c>
      <c r="BX5" s="56" t="s">
        <v>71</v>
      </c>
      <c r="BY5" s="56" t="s">
        <v>72</v>
      </c>
      <c r="BZ5" s="56" t="s">
        <v>73</v>
      </c>
      <c r="CA5" s="56" t="s">
        <v>74</v>
      </c>
      <c r="CB5" s="56" t="s">
        <v>75</v>
      </c>
      <c r="CC5" s="56" t="s">
        <v>76</v>
      </c>
      <c r="CD5" s="56" t="s">
        <v>77</v>
      </c>
      <c r="CE5" s="56" t="s">
        <v>78</v>
      </c>
      <c r="CF5" s="56" t="s">
        <v>69</v>
      </c>
      <c r="CG5" s="56" t="s">
        <v>70</v>
      </c>
      <c r="CH5" s="56" t="s">
        <v>71</v>
      </c>
      <c r="CI5" s="56" t="s">
        <v>72</v>
      </c>
      <c r="CJ5" s="56" t="s">
        <v>73</v>
      </c>
      <c r="CK5" s="56" t="s">
        <v>74</v>
      </c>
      <c r="CL5" s="56" t="s">
        <v>75</v>
      </c>
      <c r="CM5" s="56" t="s">
        <v>76</v>
      </c>
      <c r="CN5" s="56" t="s">
        <v>77</v>
      </c>
      <c r="CO5" s="56" t="s">
        <v>78</v>
      </c>
      <c r="CP5" s="56" t="s">
        <v>69</v>
      </c>
      <c r="CQ5" s="56" t="s">
        <v>70</v>
      </c>
      <c r="CR5" s="56" t="s">
        <v>71</v>
      </c>
      <c r="CS5" s="56" t="s">
        <v>72</v>
      </c>
      <c r="CT5" s="56" t="s">
        <v>73</v>
      </c>
      <c r="CU5" s="56" t="s">
        <v>74</v>
      </c>
      <c r="CV5" s="56" t="s">
        <v>75</v>
      </c>
      <c r="CW5" s="56" t="s">
        <v>76</v>
      </c>
      <c r="CX5" s="56" t="s">
        <v>77</v>
      </c>
      <c r="CY5" s="56" t="s">
        <v>78</v>
      </c>
      <c r="CZ5" s="56" t="s">
        <v>69</v>
      </c>
      <c r="DA5" s="56" t="s">
        <v>70</v>
      </c>
      <c r="DB5" s="56" t="s">
        <v>71</v>
      </c>
      <c r="DC5" s="56" t="s">
        <v>72</v>
      </c>
      <c r="DD5" s="56" t="s">
        <v>73</v>
      </c>
      <c r="DE5" s="56" t="s">
        <v>74</v>
      </c>
      <c r="DF5" s="56" t="s">
        <v>75</v>
      </c>
      <c r="DG5" s="56" t="s">
        <v>76</v>
      </c>
      <c r="DH5" s="56" t="s">
        <v>77</v>
      </c>
      <c r="DI5" s="56" t="s">
        <v>78</v>
      </c>
      <c r="DJ5" s="56" t="s">
        <v>69</v>
      </c>
      <c r="DK5" s="56" t="s">
        <v>70</v>
      </c>
      <c r="DL5" s="56" t="s">
        <v>71</v>
      </c>
      <c r="DM5" s="56" t="s">
        <v>72</v>
      </c>
      <c r="DN5" s="56" t="s">
        <v>73</v>
      </c>
      <c r="DO5" s="56" t="s">
        <v>74</v>
      </c>
      <c r="DP5" s="56" t="s">
        <v>75</v>
      </c>
      <c r="DQ5" s="56" t="s">
        <v>76</v>
      </c>
      <c r="DR5" s="56" t="s">
        <v>77</v>
      </c>
      <c r="DS5" s="56" t="s">
        <v>78</v>
      </c>
      <c r="DT5" s="56" t="s">
        <v>69</v>
      </c>
      <c r="DU5" s="56" t="s">
        <v>70</v>
      </c>
      <c r="DV5" s="56" t="s">
        <v>71</v>
      </c>
      <c r="DW5" s="56" t="s">
        <v>72</v>
      </c>
      <c r="DX5" s="56" t="s">
        <v>73</v>
      </c>
      <c r="DY5" s="56" t="s">
        <v>80</v>
      </c>
      <c r="DZ5" s="56" t="s">
        <v>81</v>
      </c>
      <c r="EA5" s="56" t="s">
        <v>82</v>
      </c>
      <c r="EB5" s="56" t="s">
        <v>83</v>
      </c>
      <c r="EC5" s="56" t="s">
        <v>84</v>
      </c>
      <c r="ED5" s="56" t="s">
        <v>69</v>
      </c>
      <c r="EE5" s="56" t="s">
        <v>70</v>
      </c>
      <c r="EF5" s="56" t="s">
        <v>71</v>
      </c>
      <c r="EG5" s="56" t="s">
        <v>72</v>
      </c>
      <c r="EH5" s="56" t="s">
        <v>73</v>
      </c>
      <c r="EI5" s="56" t="s">
        <v>80</v>
      </c>
      <c r="EJ5" s="56" t="s">
        <v>81</v>
      </c>
      <c r="EK5" s="56" t="s">
        <v>82</v>
      </c>
      <c r="EL5" s="56" t="s">
        <v>83</v>
      </c>
      <c r="EM5" s="56" t="s">
        <v>84</v>
      </c>
      <c r="EN5" s="56" t="s">
        <v>69</v>
      </c>
      <c r="EO5" s="56" t="s">
        <v>70</v>
      </c>
      <c r="EP5" s="56" t="s">
        <v>71</v>
      </c>
      <c r="EQ5" s="56" t="s">
        <v>72</v>
      </c>
      <c r="ER5" s="56" t="s">
        <v>73</v>
      </c>
      <c r="ES5" s="56" t="s">
        <v>80</v>
      </c>
      <c r="ET5" s="56" t="s">
        <v>81</v>
      </c>
      <c r="EU5" s="56" t="s">
        <v>82</v>
      </c>
      <c r="EV5" s="56" t="s">
        <v>83</v>
      </c>
      <c r="EW5" s="56" t="s">
        <v>84</v>
      </c>
      <c r="EX5" s="56" t="s">
        <v>69</v>
      </c>
      <c r="EY5" s="56" t="s">
        <v>70</v>
      </c>
      <c r="EZ5" s="56" t="s">
        <v>71</v>
      </c>
      <c r="FA5" s="56" t="s">
        <v>72</v>
      </c>
      <c r="FB5" s="56" t="s">
        <v>73</v>
      </c>
      <c r="FC5" s="56" t="s">
        <v>74</v>
      </c>
      <c r="FD5" s="56" t="s">
        <v>75</v>
      </c>
      <c r="FE5" s="56" t="s">
        <v>76</v>
      </c>
      <c r="FF5" s="56" t="s">
        <v>77</v>
      </c>
      <c r="FG5" s="56" t="s">
        <v>78</v>
      </c>
    </row>
    <row r="6" spans="1:163" s="64" customFormat="1">
      <c r="A6" s="44" t="s">
        <v>85</v>
      </c>
      <c r="B6" s="57" t="str">
        <f>B7</f>
        <v>2015</v>
      </c>
      <c r="C6" s="57" t="str">
        <f t="shared" ref="C6:AC6" si="3">C7</f>
        <v>141003</v>
      </c>
      <c r="D6" s="57" t="str">
        <f t="shared" si="3"/>
        <v>46</v>
      </c>
      <c r="E6" s="57" t="str">
        <f t="shared" si="3"/>
        <v>03</v>
      </c>
      <c r="F6" s="58" t="str">
        <f>F7</f>
        <v>3</v>
      </c>
      <c r="G6" s="58" t="str">
        <f>G7</f>
        <v>000</v>
      </c>
      <c r="H6" s="57" t="str">
        <f t="shared" si="3"/>
        <v>神奈川県　横浜市</v>
      </c>
      <c r="I6" s="57" t="str">
        <f t="shared" si="3"/>
        <v>法適用</v>
      </c>
      <c r="J6" s="57" t="str">
        <f t="shared" si="3"/>
        <v>交通事業</v>
      </c>
      <c r="K6" s="57" t="str">
        <f t="shared" si="3"/>
        <v>自動車運送事業</v>
      </c>
      <c r="L6" s="59" t="str">
        <f t="shared" si="3"/>
        <v>-</v>
      </c>
      <c r="M6" s="59">
        <f t="shared" si="3"/>
        <v>525.20000000000005</v>
      </c>
      <c r="N6" s="60">
        <f t="shared" si="3"/>
        <v>25679</v>
      </c>
      <c r="O6" s="60">
        <f t="shared" si="3"/>
        <v>815</v>
      </c>
      <c r="P6" s="60">
        <f t="shared" si="3"/>
        <v>1330</v>
      </c>
      <c r="Q6" s="59">
        <f>Q7</f>
        <v>18.3</v>
      </c>
      <c r="R6" s="57" t="str">
        <f t="shared" si="3"/>
        <v>有</v>
      </c>
      <c r="S6" s="57" t="str">
        <f t="shared" si="3"/>
        <v>無</v>
      </c>
      <c r="T6" s="60">
        <f t="shared" si="3"/>
        <v>120129</v>
      </c>
      <c r="U6" s="60">
        <f t="shared" si="3"/>
        <v>120670</v>
      </c>
      <c r="V6" s="60">
        <f t="shared" si="3"/>
        <v>121301</v>
      </c>
      <c r="W6" s="60">
        <f t="shared" si="3"/>
        <v>121748</v>
      </c>
      <c r="X6" s="60">
        <f t="shared" si="3"/>
        <v>122714</v>
      </c>
      <c r="Y6" s="60">
        <f t="shared" si="3"/>
        <v>552392</v>
      </c>
      <c r="Z6" s="60">
        <f t="shared" si="3"/>
        <v>457253</v>
      </c>
      <c r="AA6" s="60">
        <f t="shared" si="3"/>
        <v>561538</v>
      </c>
      <c r="AB6" s="60">
        <f t="shared" si="3"/>
        <v>349319</v>
      </c>
      <c r="AC6" s="60">
        <f t="shared" si="3"/>
        <v>307599</v>
      </c>
      <c r="AD6" s="61"/>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3"/>
    </row>
    <row r="7" spans="1:163" s="64" customFormat="1">
      <c r="A7" s="44"/>
      <c r="B7" s="65" t="s">
        <v>86</v>
      </c>
      <c r="C7" s="65" t="s">
        <v>87</v>
      </c>
      <c r="D7" s="65" t="s">
        <v>88</v>
      </c>
      <c r="E7" s="65" t="s">
        <v>89</v>
      </c>
      <c r="F7" s="65" t="s">
        <v>90</v>
      </c>
      <c r="G7" s="65" t="s">
        <v>91</v>
      </c>
      <c r="H7" s="65" t="s">
        <v>92</v>
      </c>
      <c r="I7" s="65" t="s">
        <v>93</v>
      </c>
      <c r="J7" s="65" t="s">
        <v>94</v>
      </c>
      <c r="K7" s="65" t="s">
        <v>95</v>
      </c>
      <c r="L7" s="66" t="s">
        <v>96</v>
      </c>
      <c r="M7" s="66">
        <v>525.20000000000005</v>
      </c>
      <c r="N7" s="67">
        <v>25679</v>
      </c>
      <c r="O7" s="67">
        <v>815</v>
      </c>
      <c r="P7" s="67">
        <v>1330</v>
      </c>
      <c r="Q7" s="66">
        <v>18.3</v>
      </c>
      <c r="R7" s="65" t="s">
        <v>97</v>
      </c>
      <c r="S7" s="65" t="s">
        <v>98</v>
      </c>
      <c r="T7" s="67">
        <v>120129</v>
      </c>
      <c r="U7" s="67">
        <v>120670</v>
      </c>
      <c r="V7" s="67">
        <v>121301</v>
      </c>
      <c r="W7" s="67">
        <v>121748</v>
      </c>
      <c r="X7" s="67">
        <v>122714</v>
      </c>
      <c r="Y7" s="67">
        <v>552392</v>
      </c>
      <c r="Z7" s="67">
        <v>457253</v>
      </c>
      <c r="AA7" s="67">
        <v>561538</v>
      </c>
      <c r="AB7" s="67">
        <v>349319</v>
      </c>
      <c r="AC7" s="67">
        <v>307599</v>
      </c>
      <c r="AD7" s="66">
        <v>104.7</v>
      </c>
      <c r="AE7" s="66">
        <v>105.6</v>
      </c>
      <c r="AF7" s="66">
        <v>106.4</v>
      </c>
      <c r="AG7" s="66">
        <v>107.4</v>
      </c>
      <c r="AH7" s="66">
        <v>109.6</v>
      </c>
      <c r="AI7" s="66">
        <v>99.1</v>
      </c>
      <c r="AJ7" s="66">
        <v>101.1</v>
      </c>
      <c r="AK7" s="66">
        <v>103</v>
      </c>
      <c r="AL7" s="66">
        <v>102.8</v>
      </c>
      <c r="AM7" s="66">
        <v>104.1</v>
      </c>
      <c r="AN7" s="66">
        <v>100</v>
      </c>
      <c r="AO7" s="66">
        <v>100.4</v>
      </c>
      <c r="AP7" s="66">
        <v>101.9</v>
      </c>
      <c r="AQ7" s="66">
        <v>102.5</v>
      </c>
      <c r="AR7" s="66">
        <v>103.6</v>
      </c>
      <c r="AS7" s="66">
        <v>106.3</v>
      </c>
      <c r="AT7" s="66">
        <v>86.4</v>
      </c>
      <c r="AU7" s="66">
        <v>90.9</v>
      </c>
      <c r="AV7" s="66">
        <v>93.5</v>
      </c>
      <c r="AW7" s="66">
        <v>93.3</v>
      </c>
      <c r="AX7" s="66">
        <v>95.5</v>
      </c>
      <c r="AY7" s="66">
        <v>100</v>
      </c>
      <c r="AZ7" s="66">
        <v>300</v>
      </c>
      <c r="BA7" s="66">
        <v>331.9</v>
      </c>
      <c r="BB7" s="66">
        <v>328.9</v>
      </c>
      <c r="BC7" s="66">
        <v>190.6</v>
      </c>
      <c r="BD7" s="66">
        <v>220.2</v>
      </c>
      <c r="BE7" s="66">
        <v>149.9</v>
      </c>
      <c r="BF7" s="66">
        <v>180.9</v>
      </c>
      <c r="BG7" s="66">
        <v>196.1</v>
      </c>
      <c r="BH7" s="66">
        <v>96.5</v>
      </c>
      <c r="BI7" s="66">
        <v>97.7</v>
      </c>
      <c r="BJ7" s="66">
        <v>100</v>
      </c>
      <c r="BK7" s="66">
        <v>0</v>
      </c>
      <c r="BL7" s="66">
        <v>0</v>
      </c>
      <c r="BM7" s="66">
        <v>0</v>
      </c>
      <c r="BN7" s="66">
        <v>38.5</v>
      </c>
      <c r="BO7" s="66">
        <v>9.1999999999999993</v>
      </c>
      <c r="BP7" s="66">
        <v>87.9</v>
      </c>
      <c r="BQ7" s="66">
        <v>80.8</v>
      </c>
      <c r="BR7" s="66">
        <v>76.599999999999994</v>
      </c>
      <c r="BS7" s="66">
        <v>102.5</v>
      </c>
      <c r="BT7" s="66">
        <v>90.4</v>
      </c>
      <c r="BU7" s="66">
        <v>0</v>
      </c>
      <c r="BV7" s="66">
        <v>4.5999999999999996</v>
      </c>
      <c r="BW7" s="66">
        <v>3.8</v>
      </c>
      <c r="BX7" s="66">
        <v>4.5999999999999996</v>
      </c>
      <c r="BY7" s="66">
        <v>2.9</v>
      </c>
      <c r="BZ7" s="66">
        <v>2.5</v>
      </c>
      <c r="CA7" s="66">
        <v>24</v>
      </c>
      <c r="CB7" s="66">
        <v>19.8</v>
      </c>
      <c r="CC7" s="66">
        <v>17.7</v>
      </c>
      <c r="CD7" s="66">
        <v>15.7</v>
      </c>
      <c r="CE7" s="66">
        <v>13.6</v>
      </c>
      <c r="CF7" s="66">
        <v>164.8</v>
      </c>
      <c r="CG7" s="66">
        <v>161.30000000000001</v>
      </c>
      <c r="CH7" s="66">
        <v>160.4</v>
      </c>
      <c r="CI7" s="66">
        <v>156.4</v>
      </c>
      <c r="CJ7" s="66">
        <v>152.69999999999999</v>
      </c>
      <c r="CK7" s="66">
        <v>203</v>
      </c>
      <c r="CL7" s="66">
        <v>189.9</v>
      </c>
      <c r="CM7" s="66">
        <v>183</v>
      </c>
      <c r="CN7" s="66">
        <v>181.8</v>
      </c>
      <c r="CO7" s="66">
        <v>177.3</v>
      </c>
      <c r="CP7" s="66">
        <v>2.8</v>
      </c>
      <c r="CQ7" s="66">
        <v>2.2999999999999998</v>
      </c>
      <c r="CR7" s="66">
        <v>2.9</v>
      </c>
      <c r="CS7" s="66">
        <v>1.8</v>
      </c>
      <c r="CT7" s="66">
        <v>1.6</v>
      </c>
      <c r="CU7" s="66">
        <v>11.8</v>
      </c>
      <c r="CV7" s="66">
        <v>10.4</v>
      </c>
      <c r="CW7" s="66">
        <v>9.6999999999999993</v>
      </c>
      <c r="CX7" s="66">
        <v>8.6999999999999993</v>
      </c>
      <c r="CY7" s="66">
        <v>7.7</v>
      </c>
      <c r="CZ7" s="66">
        <v>31.7</v>
      </c>
      <c r="DA7" s="66">
        <v>25.3</v>
      </c>
      <c r="DB7" s="66">
        <v>20.6</v>
      </c>
      <c r="DC7" s="66">
        <v>15.4</v>
      </c>
      <c r="DD7" s="66">
        <v>8.6999999999999993</v>
      </c>
      <c r="DE7" s="66">
        <v>53</v>
      </c>
      <c r="DF7" s="66">
        <v>45.3</v>
      </c>
      <c r="DG7" s="66">
        <v>37.5</v>
      </c>
      <c r="DH7" s="66">
        <v>30.9</v>
      </c>
      <c r="DI7" s="66">
        <v>27</v>
      </c>
      <c r="DJ7" s="66">
        <v>68.400000000000006</v>
      </c>
      <c r="DK7" s="66">
        <v>70.900000000000006</v>
      </c>
      <c r="DL7" s="66">
        <v>72.7</v>
      </c>
      <c r="DM7" s="66">
        <v>82.8</v>
      </c>
      <c r="DN7" s="66">
        <v>82.2</v>
      </c>
      <c r="DO7" s="66">
        <v>66.7</v>
      </c>
      <c r="DP7" s="66">
        <v>68.400000000000006</v>
      </c>
      <c r="DQ7" s="66">
        <v>69.7</v>
      </c>
      <c r="DR7" s="66">
        <v>79.3</v>
      </c>
      <c r="DS7" s="66">
        <v>78.900000000000006</v>
      </c>
      <c r="DT7" s="68">
        <v>750.16</v>
      </c>
      <c r="DU7" s="68">
        <v>754.57</v>
      </c>
      <c r="DV7" s="68">
        <v>769.61</v>
      </c>
      <c r="DW7" s="68">
        <v>774.7</v>
      </c>
      <c r="DX7" s="68">
        <v>780.53</v>
      </c>
      <c r="DY7" s="68">
        <v>658.35</v>
      </c>
      <c r="DZ7" s="68">
        <v>661.07</v>
      </c>
      <c r="EA7" s="68">
        <v>681.62</v>
      </c>
      <c r="EB7" s="68">
        <v>683.83</v>
      </c>
      <c r="EC7" s="68">
        <v>684.85</v>
      </c>
      <c r="ED7" s="68">
        <v>747.69</v>
      </c>
      <c r="EE7" s="68">
        <v>740.46</v>
      </c>
      <c r="EF7" s="68">
        <v>753.79</v>
      </c>
      <c r="EG7" s="68">
        <v>743.33</v>
      </c>
      <c r="EH7" s="68">
        <v>732.2</v>
      </c>
      <c r="EI7" s="68">
        <v>611.76</v>
      </c>
      <c r="EJ7" s="68">
        <v>614.79</v>
      </c>
      <c r="EK7" s="68">
        <v>621.98</v>
      </c>
      <c r="EL7" s="68">
        <v>620.42999999999995</v>
      </c>
      <c r="EM7" s="68">
        <v>618.04</v>
      </c>
      <c r="EN7" s="68">
        <v>498.67</v>
      </c>
      <c r="EO7" s="68">
        <v>488.39</v>
      </c>
      <c r="EP7" s="68">
        <v>489.88</v>
      </c>
      <c r="EQ7" s="68">
        <v>491.35</v>
      </c>
      <c r="ER7" s="68">
        <v>491.64</v>
      </c>
      <c r="ES7" s="68">
        <v>360.34</v>
      </c>
      <c r="ET7" s="68">
        <v>361.64</v>
      </c>
      <c r="EU7" s="68">
        <v>366.2</v>
      </c>
      <c r="EV7" s="68">
        <v>369.14</v>
      </c>
      <c r="EW7" s="68">
        <v>371.91</v>
      </c>
      <c r="EX7" s="66">
        <v>19.399999999999999</v>
      </c>
      <c r="EY7" s="66">
        <v>19.5</v>
      </c>
      <c r="EZ7" s="66">
        <v>19.899999999999999</v>
      </c>
      <c r="FA7" s="66">
        <v>20</v>
      </c>
      <c r="FB7" s="66">
        <v>20.100000000000001</v>
      </c>
      <c r="FC7" s="66">
        <v>16.7</v>
      </c>
      <c r="FD7" s="66">
        <v>17</v>
      </c>
      <c r="FE7" s="66">
        <v>17.399999999999999</v>
      </c>
      <c r="FF7" s="66">
        <v>17.399999999999999</v>
      </c>
      <c r="FG7" s="66">
        <v>17.7</v>
      </c>
    </row>
    <row r="8" spans="1:163">
      <c r="A8" s="2"/>
      <c r="B8" s="2"/>
      <c r="C8" s="2"/>
      <c r="D8" s="2"/>
      <c r="E8" s="2"/>
      <c r="F8" s="2"/>
      <c r="G8" s="2"/>
      <c r="H8" s="2"/>
      <c r="I8" s="2"/>
      <c r="J8" s="2"/>
      <c r="K8" s="2"/>
      <c r="L8" s="2"/>
      <c r="M8" s="2"/>
      <c r="N8" s="2"/>
      <c r="O8" s="2"/>
      <c r="P8" s="2"/>
      <c r="Q8" s="2"/>
      <c r="R8" s="2"/>
      <c r="S8" s="2"/>
      <c r="T8" s="2"/>
      <c r="U8" s="2"/>
      <c r="V8" s="2"/>
      <c r="W8" s="69"/>
      <c r="X8" s="69"/>
      <c r="Y8" s="69"/>
      <c r="Z8" s="69"/>
      <c r="AA8" s="69"/>
      <c r="AB8" s="69" t="str">
        <f>AD4</f>
        <v>①経常収支比率（％）</v>
      </c>
      <c r="AC8" s="69"/>
      <c r="AD8" s="69"/>
      <c r="AE8" s="69"/>
      <c r="AF8" s="69"/>
      <c r="AG8" s="69"/>
      <c r="AH8" s="69"/>
      <c r="AI8" s="69"/>
      <c r="AJ8" s="69"/>
      <c r="AK8" s="69"/>
      <c r="AL8" s="69"/>
      <c r="AM8" s="69" t="str">
        <f>AO4</f>
        <v>②営業収支比率（％）</v>
      </c>
      <c r="AN8" s="69"/>
      <c r="AO8" s="69"/>
      <c r="AP8" s="69"/>
      <c r="AQ8" s="69"/>
      <c r="AR8" s="69"/>
      <c r="AS8" s="69"/>
      <c r="AT8" s="69"/>
      <c r="AU8" s="2"/>
      <c r="AV8" s="2"/>
      <c r="AW8" s="2"/>
      <c r="AX8" s="69" t="str">
        <f>AZ4</f>
        <v>③流動比率（％）</v>
      </c>
      <c r="AY8" s="69"/>
      <c r="AZ8" s="69"/>
      <c r="BA8" s="69"/>
      <c r="BB8" s="69"/>
      <c r="BC8" s="69"/>
      <c r="BD8" s="2"/>
      <c r="BE8" s="2"/>
      <c r="BF8" s="2"/>
      <c r="BG8" s="2"/>
      <c r="BH8" s="2"/>
      <c r="BI8" s="69" t="str">
        <f>BK4</f>
        <v>④累積欠損金比率（％）</v>
      </c>
      <c r="BJ8" s="69"/>
      <c r="BK8" s="69"/>
      <c r="BL8" s="69"/>
      <c r="BM8" s="69"/>
      <c r="BN8" s="69"/>
      <c r="BO8" s="2"/>
      <c r="BP8" s="2"/>
      <c r="BQ8" s="2"/>
      <c r="BR8" s="2"/>
      <c r="BS8" s="2"/>
      <c r="BT8" s="69" t="str">
        <f>BV4&amp;CHAR(10)&amp;CF4</f>
        <v>⑤利用者１回当たり他会計負担額（円）
⑥利用者１回当たり運行経費（円）</v>
      </c>
      <c r="BU8" s="69"/>
      <c r="BV8" s="69"/>
      <c r="BW8" s="69"/>
      <c r="BX8" s="69"/>
      <c r="BY8" s="69"/>
      <c r="BZ8" s="2"/>
      <c r="CA8" s="2"/>
      <c r="CB8" s="2"/>
      <c r="CC8" s="2"/>
      <c r="CD8" s="2"/>
      <c r="CE8" s="2"/>
      <c r="CF8" s="2"/>
      <c r="CG8" s="2"/>
      <c r="CH8" s="2"/>
      <c r="CI8" s="2"/>
      <c r="CJ8" s="2"/>
      <c r="CK8" s="2"/>
      <c r="CL8" s="2"/>
      <c r="CM8" s="2"/>
      <c r="CN8" s="69" t="str">
        <f>CP4</f>
        <v>⑦他会計負担比率（％）</v>
      </c>
      <c r="CO8" s="69"/>
      <c r="CP8" s="69"/>
      <c r="CQ8" s="69"/>
      <c r="CR8" s="69"/>
      <c r="CS8" s="69"/>
      <c r="CT8" s="2"/>
      <c r="CU8" s="2"/>
      <c r="CV8" s="2"/>
      <c r="CW8" s="2"/>
      <c r="CX8" s="69" t="str">
        <f>CZ4</f>
        <v>⑧企業債残高対料金収入比率（％）</v>
      </c>
      <c r="CY8" s="69"/>
      <c r="CZ8" s="69"/>
      <c r="DA8" s="69"/>
      <c r="DB8" s="69"/>
      <c r="DC8" s="69"/>
      <c r="DD8" s="2"/>
      <c r="DE8" s="2"/>
      <c r="DF8" s="2"/>
      <c r="DG8" s="2"/>
      <c r="DH8" s="69" t="str">
        <f>DJ4</f>
        <v>⑨有形固定資産減価償却率（％）</v>
      </c>
      <c r="DI8" s="69"/>
      <c r="DJ8" s="69"/>
      <c r="DK8" s="69"/>
      <c r="DL8" s="69"/>
      <c r="DM8" s="69"/>
      <c r="DN8" s="2"/>
      <c r="DO8" s="2"/>
      <c r="DP8" s="2"/>
      <c r="DQ8" s="2"/>
      <c r="DR8" s="69" t="str">
        <f>DT4</f>
        <v>①走行キロ当たりの収入（円）</v>
      </c>
      <c r="DS8" s="69"/>
      <c r="DT8" s="69"/>
      <c r="DU8" s="69"/>
      <c r="DV8" s="69"/>
      <c r="DW8" s="69"/>
      <c r="DX8" s="2"/>
      <c r="DY8" s="2"/>
      <c r="DZ8" s="2"/>
      <c r="EA8" s="2"/>
      <c r="EB8" s="69" t="str">
        <f>ED4</f>
        <v>②走行キロ当たりの運送原価（円）</v>
      </c>
      <c r="EC8" s="69"/>
      <c r="ED8" s="69"/>
      <c r="EE8" s="69"/>
      <c r="EF8" s="69"/>
      <c r="EG8" s="69"/>
      <c r="EH8" s="2"/>
      <c r="EI8" s="2"/>
      <c r="EJ8" s="2"/>
      <c r="EK8" s="2"/>
      <c r="EL8" s="69" t="str">
        <f>EN4</f>
        <v>③走行キロ当たりの人件費（円）</v>
      </c>
      <c r="EM8" s="69"/>
      <c r="EN8" s="69"/>
      <c r="EO8" s="69"/>
      <c r="EP8" s="69"/>
      <c r="EQ8" s="69"/>
      <c r="ER8" s="2"/>
      <c r="ES8" s="2"/>
      <c r="ET8" s="2"/>
      <c r="EU8" s="2"/>
      <c r="EV8" s="69" t="str">
        <f>EX4</f>
        <v>④乗車効率（％）</v>
      </c>
      <c r="EW8" s="69"/>
      <c r="EX8" s="69"/>
      <c r="EY8" s="69"/>
      <c r="EZ8" s="69"/>
      <c r="FA8" s="69"/>
      <c r="FB8" s="2"/>
      <c r="FC8" s="2"/>
      <c r="FD8" s="2"/>
      <c r="FE8" s="2"/>
    </row>
    <row r="9" spans="1:163">
      <c r="A9" s="70"/>
      <c r="B9" s="70" t="s">
        <v>99</v>
      </c>
      <c r="C9" s="70" t="s">
        <v>100</v>
      </c>
      <c r="D9" s="70" t="s">
        <v>101</v>
      </c>
      <c r="E9" s="70" t="s">
        <v>102</v>
      </c>
      <c r="F9" s="70" t="s">
        <v>103</v>
      </c>
      <c r="G9" s="2"/>
      <c r="H9" s="2"/>
      <c r="I9" s="2"/>
      <c r="J9" s="2"/>
      <c r="K9" s="2"/>
      <c r="L9" s="2"/>
      <c r="M9" s="2"/>
      <c r="N9" s="2"/>
      <c r="O9" s="2"/>
      <c r="P9" s="2"/>
      <c r="Q9" s="2"/>
      <c r="R9" s="2"/>
      <c r="S9" s="2"/>
      <c r="T9" s="2"/>
      <c r="U9" s="2"/>
      <c r="V9" s="2"/>
      <c r="W9" s="69"/>
      <c r="X9" s="69"/>
      <c r="Y9" s="69"/>
      <c r="Z9" s="69"/>
      <c r="AA9" s="69"/>
      <c r="AB9" s="69"/>
      <c r="AC9" s="69"/>
      <c r="AD9" s="69"/>
      <c r="AE9" s="69"/>
      <c r="AF9" s="69"/>
      <c r="AG9" s="69"/>
      <c r="AH9" s="69"/>
      <c r="AI9" s="69"/>
      <c r="AJ9" s="69"/>
      <c r="AK9" s="69"/>
      <c r="AL9" s="69"/>
      <c r="AM9" s="69" t="s">
        <v>104</v>
      </c>
      <c r="AN9" s="71"/>
      <c r="AO9" s="71"/>
      <c r="AP9" s="71"/>
      <c r="AQ9" s="71"/>
      <c r="AR9" s="71"/>
      <c r="AS9" s="69"/>
      <c r="AT9" s="69"/>
      <c r="AU9" s="2"/>
      <c r="AV9" s="2"/>
      <c r="AW9" s="2"/>
      <c r="AX9" s="69" t="s">
        <v>104</v>
      </c>
      <c r="AY9" s="71"/>
      <c r="AZ9" s="71"/>
      <c r="BA9" s="71"/>
      <c r="BB9" s="71"/>
      <c r="BC9" s="71"/>
      <c r="BD9" s="2"/>
      <c r="BE9" s="2"/>
      <c r="BF9" s="2"/>
      <c r="BG9" s="2"/>
      <c r="BH9" s="2"/>
      <c r="BI9" s="69" t="s">
        <v>104</v>
      </c>
      <c r="BJ9" s="71"/>
      <c r="BK9" s="71"/>
      <c r="BL9" s="71"/>
      <c r="BM9" s="71"/>
      <c r="BN9" s="71"/>
      <c r="BO9" s="2"/>
      <c r="BP9" s="2"/>
      <c r="BQ9" s="2"/>
      <c r="BR9" s="2"/>
      <c r="BS9" s="2"/>
      <c r="BT9" s="69" t="s">
        <v>104</v>
      </c>
      <c r="BU9" s="71"/>
      <c r="BV9" s="71"/>
      <c r="BW9" s="71"/>
      <c r="BX9" s="71"/>
      <c r="BY9" s="71"/>
      <c r="BZ9" s="2"/>
      <c r="CA9" s="2"/>
      <c r="CB9" s="2"/>
      <c r="CC9" s="2"/>
      <c r="CD9" s="2"/>
      <c r="CE9" s="2"/>
      <c r="CF9" s="2"/>
      <c r="CG9" s="2"/>
      <c r="CH9" s="2"/>
      <c r="CI9" s="2"/>
      <c r="CJ9" s="2"/>
      <c r="CK9" s="2"/>
      <c r="CL9" s="2"/>
      <c r="CM9" s="2"/>
      <c r="CN9" s="69" t="s">
        <v>104</v>
      </c>
      <c r="CO9" s="71"/>
      <c r="CP9" s="71"/>
      <c r="CQ9" s="71"/>
      <c r="CR9" s="71"/>
      <c r="CS9" s="71"/>
      <c r="CT9" s="2"/>
      <c r="CU9" s="2"/>
      <c r="CV9" s="2"/>
      <c r="CW9" s="2"/>
      <c r="CX9" s="69" t="s">
        <v>104</v>
      </c>
      <c r="CY9" s="71"/>
      <c r="CZ9" s="71"/>
      <c r="DA9" s="71"/>
      <c r="DB9" s="71"/>
      <c r="DC9" s="71"/>
      <c r="DD9" s="2"/>
      <c r="DE9" s="2"/>
      <c r="DF9" s="2"/>
      <c r="DG9" s="2"/>
      <c r="DH9" s="69" t="s">
        <v>104</v>
      </c>
      <c r="DI9" s="71"/>
      <c r="DJ9" s="71"/>
      <c r="DK9" s="71"/>
      <c r="DL9" s="71"/>
      <c r="DM9" s="71"/>
      <c r="DN9" s="2"/>
      <c r="DO9" s="2"/>
      <c r="DP9" s="2"/>
      <c r="DQ9" s="2"/>
      <c r="DR9" s="69" t="s">
        <v>104</v>
      </c>
      <c r="DS9" s="71"/>
      <c r="DT9" s="71"/>
      <c r="DU9" s="71"/>
      <c r="DV9" s="71"/>
      <c r="DW9" s="71"/>
      <c r="DX9" s="2"/>
      <c r="DY9" s="2"/>
      <c r="DZ9" s="2"/>
      <c r="EA9" s="2"/>
      <c r="EB9" s="69" t="s">
        <v>104</v>
      </c>
      <c r="EC9" s="71"/>
      <c r="ED9" s="71"/>
      <c r="EE9" s="71"/>
      <c r="EF9" s="71"/>
      <c r="EG9" s="71"/>
      <c r="EH9" s="2"/>
      <c r="EI9" s="2"/>
      <c r="EJ9" s="2"/>
      <c r="EK9" s="2"/>
      <c r="EL9" s="69" t="s">
        <v>104</v>
      </c>
      <c r="EM9" s="71"/>
      <c r="EN9" s="71"/>
      <c r="EO9" s="71"/>
      <c r="EP9" s="71"/>
      <c r="EQ9" s="71"/>
      <c r="ER9" s="2"/>
      <c r="ES9" s="2"/>
      <c r="ET9" s="2"/>
      <c r="EU9" s="2"/>
      <c r="EV9" s="69" t="s">
        <v>104</v>
      </c>
      <c r="EW9" s="71"/>
      <c r="EX9" s="71"/>
      <c r="EY9" s="71"/>
      <c r="EZ9" s="71"/>
      <c r="FA9" s="71"/>
      <c r="FB9" s="2"/>
      <c r="FC9" s="2"/>
      <c r="FD9" s="2"/>
      <c r="FE9" s="2"/>
    </row>
    <row r="10" spans="1:163">
      <c r="A10" s="70" t="s">
        <v>105</v>
      </c>
      <c r="B10" s="72">
        <f>DATEVALUE($B$6-4&amp;"年1月1日")</f>
        <v>40544</v>
      </c>
      <c r="C10" s="72">
        <f>DATEVALUE($B$6-3&amp;"年1月1日")</f>
        <v>40909</v>
      </c>
      <c r="D10" s="72">
        <f>DATEVALUE($B$6-2&amp;"年1月1日")</f>
        <v>41275</v>
      </c>
      <c r="E10" s="72">
        <f>DATEVALUE($B$6-1&amp;"年1月1日")</f>
        <v>41640</v>
      </c>
      <c r="F10" s="72">
        <f>DATEVALUE($B$6&amp;"年1月1日")</f>
        <v>42005</v>
      </c>
      <c r="G10" s="2"/>
      <c r="H10" s="2"/>
      <c r="I10" s="2"/>
      <c r="J10" s="2"/>
      <c r="K10" s="2"/>
      <c r="L10" s="2"/>
      <c r="M10" s="2"/>
      <c r="N10" s="2"/>
      <c r="O10" s="2"/>
      <c r="P10" s="2"/>
      <c r="Q10" s="2"/>
      <c r="R10" s="2"/>
      <c r="S10" s="2"/>
      <c r="T10" s="2"/>
      <c r="U10" s="2"/>
      <c r="V10" s="2"/>
      <c r="W10" s="2"/>
      <c r="X10" s="2"/>
      <c r="Y10" s="2"/>
      <c r="Z10" s="2"/>
      <c r="AA10" s="2"/>
      <c r="AB10" s="69" t="s">
        <v>104</v>
      </c>
      <c r="AC10" s="71"/>
      <c r="AD10" s="71"/>
      <c r="AE10" s="71"/>
      <c r="AF10" s="71"/>
      <c r="AG10" s="71"/>
      <c r="AH10" s="73"/>
      <c r="AI10" s="73"/>
      <c r="AJ10" s="73"/>
      <c r="AK10" s="73"/>
      <c r="AL10" s="73"/>
      <c r="AM10" s="74"/>
      <c r="AN10" s="75">
        <f>$B$10</f>
        <v>40544</v>
      </c>
      <c r="AO10" s="75">
        <f>$C$10</f>
        <v>40909</v>
      </c>
      <c r="AP10" s="75">
        <f>$D$10</f>
        <v>41275</v>
      </c>
      <c r="AQ10" s="75">
        <f>$E$10</f>
        <v>41640</v>
      </c>
      <c r="AR10" s="75">
        <f>$F$10</f>
        <v>42005</v>
      </c>
      <c r="AS10" s="73"/>
      <c r="AT10" s="74"/>
      <c r="AU10" s="73"/>
      <c r="AV10" s="73"/>
      <c r="AW10" s="73"/>
      <c r="AX10" s="74"/>
      <c r="AY10" s="75">
        <f>$B$10</f>
        <v>40544</v>
      </c>
      <c r="AZ10" s="75">
        <f>$C$10</f>
        <v>40909</v>
      </c>
      <c r="BA10" s="75">
        <f>$D$10</f>
        <v>41275</v>
      </c>
      <c r="BB10" s="75">
        <f>$E$10</f>
        <v>41640</v>
      </c>
      <c r="BC10" s="75">
        <f>$F$10</f>
        <v>42005</v>
      </c>
      <c r="BD10" s="73"/>
      <c r="BE10" s="73"/>
      <c r="BF10" s="73"/>
      <c r="BG10" s="73"/>
      <c r="BH10" s="73"/>
      <c r="BI10" s="74"/>
      <c r="BJ10" s="75">
        <f>$B$10</f>
        <v>40544</v>
      </c>
      <c r="BK10" s="75">
        <f>$C$10</f>
        <v>40909</v>
      </c>
      <c r="BL10" s="75">
        <f>$D$10</f>
        <v>41275</v>
      </c>
      <c r="BM10" s="75">
        <f>$E$10</f>
        <v>41640</v>
      </c>
      <c r="BN10" s="75">
        <f>$F$10</f>
        <v>42005</v>
      </c>
      <c r="BO10" s="73"/>
      <c r="BP10" s="73"/>
      <c r="BQ10" s="73"/>
      <c r="BR10" s="73"/>
      <c r="BS10" s="73"/>
      <c r="BT10" s="74"/>
      <c r="BU10" s="75">
        <f>$B$10</f>
        <v>40544</v>
      </c>
      <c r="BV10" s="75">
        <f>$C$10</f>
        <v>40909</v>
      </c>
      <c r="BW10" s="75">
        <f>$D$10</f>
        <v>41275</v>
      </c>
      <c r="BX10" s="75">
        <f>$E$10</f>
        <v>41640</v>
      </c>
      <c r="BY10" s="75">
        <f>$F$10</f>
        <v>42005</v>
      </c>
      <c r="BZ10" s="73"/>
      <c r="CA10" s="73"/>
      <c r="CB10" s="73"/>
      <c r="CC10" s="73"/>
      <c r="CD10" s="73"/>
      <c r="CE10" s="73"/>
      <c r="CF10" s="73"/>
      <c r="CG10" s="73"/>
      <c r="CH10" s="73"/>
      <c r="CI10" s="73"/>
      <c r="CJ10" s="73"/>
      <c r="CK10" s="73"/>
      <c r="CL10" s="73"/>
      <c r="CM10" s="73"/>
      <c r="CN10" s="74"/>
      <c r="CO10" s="75">
        <f>$B$10</f>
        <v>40544</v>
      </c>
      <c r="CP10" s="75">
        <f>$C$10</f>
        <v>40909</v>
      </c>
      <c r="CQ10" s="75">
        <f>$D$10</f>
        <v>41275</v>
      </c>
      <c r="CR10" s="75">
        <f>$E$10</f>
        <v>41640</v>
      </c>
      <c r="CS10" s="75">
        <f>$F$10</f>
        <v>42005</v>
      </c>
      <c r="CT10" s="73"/>
      <c r="CU10" s="73"/>
      <c r="CV10" s="73"/>
      <c r="CW10" s="73"/>
      <c r="CX10" s="74"/>
      <c r="CY10" s="75">
        <f>$B$10</f>
        <v>40544</v>
      </c>
      <c r="CZ10" s="75">
        <f>$C$10</f>
        <v>40909</v>
      </c>
      <c r="DA10" s="75">
        <f>$D$10</f>
        <v>41275</v>
      </c>
      <c r="DB10" s="75">
        <f>$E$10</f>
        <v>41640</v>
      </c>
      <c r="DC10" s="75">
        <f>$F$10</f>
        <v>42005</v>
      </c>
      <c r="DD10" s="73"/>
      <c r="DE10" s="73"/>
      <c r="DF10" s="73"/>
      <c r="DG10" s="73"/>
      <c r="DH10" s="74"/>
      <c r="DI10" s="75">
        <f>$B$10</f>
        <v>40544</v>
      </c>
      <c r="DJ10" s="75">
        <f>$C$10</f>
        <v>40909</v>
      </c>
      <c r="DK10" s="75">
        <f>$D$10</f>
        <v>41275</v>
      </c>
      <c r="DL10" s="75">
        <f>$E$10</f>
        <v>41640</v>
      </c>
      <c r="DM10" s="75">
        <f>$F$10</f>
        <v>42005</v>
      </c>
      <c r="DN10" s="73"/>
      <c r="DO10" s="73"/>
      <c r="DP10" s="73"/>
      <c r="DQ10" s="73"/>
      <c r="DR10" s="74"/>
      <c r="DS10" s="75">
        <f>$B$10</f>
        <v>40544</v>
      </c>
      <c r="DT10" s="75">
        <f>$C$10</f>
        <v>40909</v>
      </c>
      <c r="DU10" s="75">
        <f>$D$10</f>
        <v>41275</v>
      </c>
      <c r="DV10" s="75">
        <f>$E$10</f>
        <v>41640</v>
      </c>
      <c r="DW10" s="75">
        <f>$F$10</f>
        <v>42005</v>
      </c>
      <c r="DX10" s="73"/>
      <c r="DY10" s="73"/>
      <c r="DZ10" s="73"/>
      <c r="EA10" s="73"/>
      <c r="EB10" s="74"/>
      <c r="EC10" s="75">
        <f>$B$10</f>
        <v>40544</v>
      </c>
      <c r="ED10" s="75">
        <f>$C$10</f>
        <v>40909</v>
      </c>
      <c r="EE10" s="75">
        <f>$D$10</f>
        <v>41275</v>
      </c>
      <c r="EF10" s="75">
        <f>$E$10</f>
        <v>41640</v>
      </c>
      <c r="EG10" s="75">
        <f>$F$10</f>
        <v>42005</v>
      </c>
      <c r="EH10" s="73"/>
      <c r="EI10" s="73"/>
      <c r="EJ10" s="73"/>
      <c r="EK10" s="73"/>
      <c r="EL10" s="74"/>
      <c r="EM10" s="75">
        <f>$B$10</f>
        <v>40544</v>
      </c>
      <c r="EN10" s="75">
        <f>$C$10</f>
        <v>40909</v>
      </c>
      <c r="EO10" s="75">
        <f>$D$10</f>
        <v>41275</v>
      </c>
      <c r="EP10" s="75">
        <f>$E$10</f>
        <v>41640</v>
      </c>
      <c r="EQ10" s="75">
        <f>$F$10</f>
        <v>42005</v>
      </c>
      <c r="ER10" s="73"/>
      <c r="ES10" s="73"/>
      <c r="ET10" s="73"/>
      <c r="EU10" s="73"/>
      <c r="EV10" s="74"/>
      <c r="EW10" s="75">
        <f>$B$10</f>
        <v>40544</v>
      </c>
      <c r="EX10" s="75">
        <f>$C$10</f>
        <v>40909</v>
      </c>
      <c r="EY10" s="75">
        <f>$D$10</f>
        <v>41275</v>
      </c>
      <c r="EZ10" s="75">
        <f>$E$10</f>
        <v>41640</v>
      </c>
      <c r="FA10" s="75">
        <f>$F$10</f>
        <v>42005</v>
      </c>
      <c r="FB10" s="2"/>
      <c r="FC10" s="2"/>
      <c r="FD10" s="2"/>
      <c r="FE10" s="2"/>
    </row>
    <row r="11" spans="1:16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74"/>
      <c r="AC11" s="75">
        <f>$B$10</f>
        <v>40544</v>
      </c>
      <c r="AD11" s="75">
        <f>$C$10</f>
        <v>40909</v>
      </c>
      <c r="AE11" s="75">
        <f>$D$10</f>
        <v>41275</v>
      </c>
      <c r="AF11" s="75">
        <f>$E$10</f>
        <v>41640</v>
      </c>
      <c r="AG11" s="75">
        <f>$F$10</f>
        <v>42005</v>
      </c>
      <c r="AH11" s="73"/>
      <c r="AI11" s="73"/>
      <c r="AJ11" s="73"/>
      <c r="AK11" s="73"/>
      <c r="AL11" s="73"/>
      <c r="AM11" s="76" t="s">
        <v>106</v>
      </c>
      <c r="AN11" s="77">
        <f>AO7</f>
        <v>100.4</v>
      </c>
      <c r="AO11" s="77">
        <f>AP7</f>
        <v>101.9</v>
      </c>
      <c r="AP11" s="77">
        <f>AQ7</f>
        <v>102.5</v>
      </c>
      <c r="AQ11" s="77">
        <f>AR7</f>
        <v>103.6</v>
      </c>
      <c r="AR11" s="77">
        <f>AS7</f>
        <v>106.3</v>
      </c>
      <c r="AS11" s="73"/>
      <c r="AT11" s="74"/>
      <c r="AU11" s="73"/>
      <c r="AV11" s="73"/>
      <c r="AW11" s="73"/>
      <c r="AX11" s="76" t="s">
        <v>107</v>
      </c>
      <c r="AY11" s="77">
        <f>AZ7</f>
        <v>300</v>
      </c>
      <c r="AZ11" s="77">
        <f>BA7</f>
        <v>331.9</v>
      </c>
      <c r="BA11" s="77">
        <f>BB7</f>
        <v>328.9</v>
      </c>
      <c r="BB11" s="77">
        <f>BC7</f>
        <v>190.6</v>
      </c>
      <c r="BC11" s="77">
        <f>BD7</f>
        <v>220.2</v>
      </c>
      <c r="BD11" s="73"/>
      <c r="BE11" s="73"/>
      <c r="BF11" s="73"/>
      <c r="BG11" s="73"/>
      <c r="BH11" s="73"/>
      <c r="BI11" s="76" t="s">
        <v>107</v>
      </c>
      <c r="BJ11" s="77">
        <f>BK7</f>
        <v>0</v>
      </c>
      <c r="BK11" s="77">
        <f>BL7</f>
        <v>0</v>
      </c>
      <c r="BL11" s="77">
        <f>BM7</f>
        <v>0</v>
      </c>
      <c r="BM11" s="77">
        <f>BN7</f>
        <v>38.5</v>
      </c>
      <c r="BN11" s="77">
        <f>BO7</f>
        <v>9.1999999999999993</v>
      </c>
      <c r="BO11" s="73"/>
      <c r="BP11" s="73"/>
      <c r="BQ11" s="73"/>
      <c r="BR11" s="73"/>
      <c r="BS11" s="73"/>
      <c r="BT11" s="76" t="s">
        <v>108</v>
      </c>
      <c r="BU11" s="77">
        <f>BV7</f>
        <v>4.5999999999999996</v>
      </c>
      <c r="BV11" s="77">
        <f>BW7</f>
        <v>3.8</v>
      </c>
      <c r="BW11" s="77">
        <f>BX7</f>
        <v>4.5999999999999996</v>
      </c>
      <c r="BX11" s="77">
        <f>BY7</f>
        <v>2.9</v>
      </c>
      <c r="BY11" s="77">
        <f>BZ7</f>
        <v>2.5</v>
      </c>
      <c r="BZ11" s="73"/>
      <c r="CA11" s="73"/>
      <c r="CB11" s="73"/>
      <c r="CC11" s="73"/>
      <c r="CD11" s="73"/>
      <c r="CE11" s="73"/>
      <c r="CF11" s="73"/>
      <c r="CG11" s="73"/>
      <c r="CH11" s="73"/>
      <c r="CI11" s="73"/>
      <c r="CJ11" s="73"/>
      <c r="CK11" s="73"/>
      <c r="CL11" s="73"/>
      <c r="CM11" s="73"/>
      <c r="CN11" s="76" t="s">
        <v>107</v>
      </c>
      <c r="CO11" s="77">
        <f>CP7</f>
        <v>2.8</v>
      </c>
      <c r="CP11" s="77">
        <f>CQ7</f>
        <v>2.2999999999999998</v>
      </c>
      <c r="CQ11" s="77">
        <f>CR7</f>
        <v>2.9</v>
      </c>
      <c r="CR11" s="77">
        <f>CS7</f>
        <v>1.8</v>
      </c>
      <c r="CS11" s="77">
        <f>CT7</f>
        <v>1.6</v>
      </c>
      <c r="CT11" s="73"/>
      <c r="CU11" s="73"/>
      <c r="CV11" s="73"/>
      <c r="CW11" s="73"/>
      <c r="CX11" s="76" t="s">
        <v>107</v>
      </c>
      <c r="CY11" s="77">
        <f>CZ7</f>
        <v>31.7</v>
      </c>
      <c r="CZ11" s="77">
        <f>DA7</f>
        <v>25.3</v>
      </c>
      <c r="DA11" s="77">
        <f>DB7</f>
        <v>20.6</v>
      </c>
      <c r="DB11" s="77">
        <f>DC7</f>
        <v>15.4</v>
      </c>
      <c r="DC11" s="77">
        <f>DD7</f>
        <v>8.6999999999999993</v>
      </c>
      <c r="DD11" s="73"/>
      <c r="DE11" s="73"/>
      <c r="DF11" s="73"/>
      <c r="DG11" s="73"/>
      <c r="DH11" s="76" t="s">
        <v>107</v>
      </c>
      <c r="DI11" s="77">
        <f>DJ7</f>
        <v>68.400000000000006</v>
      </c>
      <c r="DJ11" s="77">
        <f>DK7</f>
        <v>70.900000000000006</v>
      </c>
      <c r="DK11" s="77">
        <f>DL7</f>
        <v>72.7</v>
      </c>
      <c r="DL11" s="77">
        <f>DM7</f>
        <v>82.8</v>
      </c>
      <c r="DM11" s="77">
        <f>DN7</f>
        <v>82.2</v>
      </c>
      <c r="DN11" s="73"/>
      <c r="DO11" s="73"/>
      <c r="DP11" s="73"/>
      <c r="DQ11" s="73"/>
      <c r="DR11" s="76" t="s">
        <v>109</v>
      </c>
      <c r="DS11" s="78">
        <f>DT7</f>
        <v>750.16</v>
      </c>
      <c r="DT11" s="78">
        <f>DU7</f>
        <v>754.57</v>
      </c>
      <c r="DU11" s="78">
        <f>DV7</f>
        <v>769.61</v>
      </c>
      <c r="DV11" s="78">
        <f>DW7</f>
        <v>774.7</v>
      </c>
      <c r="DW11" s="78">
        <f>DX7</f>
        <v>780.53</v>
      </c>
      <c r="DX11" s="73"/>
      <c r="DY11" s="73"/>
      <c r="DZ11" s="73"/>
      <c r="EA11" s="73"/>
      <c r="EB11" s="76" t="s">
        <v>110</v>
      </c>
      <c r="EC11" s="78">
        <f>ED7</f>
        <v>747.69</v>
      </c>
      <c r="ED11" s="78">
        <f>EE7</f>
        <v>740.46</v>
      </c>
      <c r="EE11" s="78">
        <f>EF7</f>
        <v>753.79</v>
      </c>
      <c r="EF11" s="78">
        <f>EG7</f>
        <v>743.33</v>
      </c>
      <c r="EG11" s="78">
        <f>EH7</f>
        <v>732.2</v>
      </c>
      <c r="EH11" s="73"/>
      <c r="EI11" s="73"/>
      <c r="EJ11" s="73"/>
      <c r="EK11" s="73"/>
      <c r="EL11" s="76" t="s">
        <v>107</v>
      </c>
      <c r="EM11" s="78">
        <f>EN7</f>
        <v>498.67</v>
      </c>
      <c r="EN11" s="78">
        <f>EO7</f>
        <v>488.39</v>
      </c>
      <c r="EO11" s="78">
        <f>EP7</f>
        <v>489.88</v>
      </c>
      <c r="EP11" s="78">
        <f>EQ7</f>
        <v>491.35</v>
      </c>
      <c r="EQ11" s="78">
        <f>ER7</f>
        <v>491.64</v>
      </c>
      <c r="ER11" s="73"/>
      <c r="ES11" s="73"/>
      <c r="ET11" s="73"/>
      <c r="EU11" s="73"/>
      <c r="EV11" s="76" t="s">
        <v>111</v>
      </c>
      <c r="EW11" s="77">
        <f>EX7</f>
        <v>19.399999999999999</v>
      </c>
      <c r="EX11" s="77">
        <f>EY7</f>
        <v>19.5</v>
      </c>
      <c r="EY11" s="77">
        <f>EZ7</f>
        <v>19.899999999999999</v>
      </c>
      <c r="EZ11" s="77">
        <f>FA7</f>
        <v>20</v>
      </c>
      <c r="FA11" s="77">
        <f>FB7</f>
        <v>20.100000000000001</v>
      </c>
      <c r="FB11" s="2"/>
      <c r="FC11" s="2"/>
      <c r="FD11" s="2"/>
      <c r="FE11" s="2"/>
    </row>
    <row r="12" spans="1:16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76" t="s">
        <v>107</v>
      </c>
      <c r="AC12" s="77">
        <f>AD7</f>
        <v>104.7</v>
      </c>
      <c r="AD12" s="77">
        <f>AE7</f>
        <v>105.6</v>
      </c>
      <c r="AE12" s="77">
        <f>AF7</f>
        <v>106.4</v>
      </c>
      <c r="AF12" s="77">
        <f>AG7</f>
        <v>107.4</v>
      </c>
      <c r="AG12" s="77">
        <f>AH7</f>
        <v>109.6</v>
      </c>
      <c r="AH12" s="73"/>
      <c r="AI12" s="73"/>
      <c r="AJ12" s="73"/>
      <c r="AK12" s="73"/>
      <c r="AL12" s="73"/>
      <c r="AM12" s="76" t="s">
        <v>112</v>
      </c>
      <c r="AN12" s="77">
        <f>AT7</f>
        <v>86.4</v>
      </c>
      <c r="AO12" s="77">
        <f>AU7</f>
        <v>90.9</v>
      </c>
      <c r="AP12" s="77">
        <f>AV7</f>
        <v>93.5</v>
      </c>
      <c r="AQ12" s="77">
        <f>AW7</f>
        <v>93.3</v>
      </c>
      <c r="AR12" s="77">
        <f>AX7</f>
        <v>95.5</v>
      </c>
      <c r="AS12" s="73"/>
      <c r="AT12" s="74"/>
      <c r="AU12" s="73"/>
      <c r="AV12" s="73"/>
      <c r="AW12" s="73"/>
      <c r="AX12" s="76" t="s">
        <v>113</v>
      </c>
      <c r="AY12" s="77">
        <f>BE7</f>
        <v>149.9</v>
      </c>
      <c r="AZ12" s="77">
        <f>BF7</f>
        <v>180.9</v>
      </c>
      <c r="BA12" s="77">
        <f>BG7</f>
        <v>196.1</v>
      </c>
      <c r="BB12" s="77">
        <f>BH7</f>
        <v>96.5</v>
      </c>
      <c r="BC12" s="77">
        <f>BI7</f>
        <v>97.7</v>
      </c>
      <c r="BD12" s="73"/>
      <c r="BE12" s="73"/>
      <c r="BF12" s="73"/>
      <c r="BG12" s="73"/>
      <c r="BH12" s="73"/>
      <c r="BI12" s="76" t="s">
        <v>112</v>
      </c>
      <c r="BJ12" s="77">
        <f>BP7</f>
        <v>87.9</v>
      </c>
      <c r="BK12" s="77">
        <f>BQ7</f>
        <v>80.8</v>
      </c>
      <c r="BL12" s="77">
        <f>BR7</f>
        <v>76.599999999999994</v>
      </c>
      <c r="BM12" s="77">
        <f>BS7</f>
        <v>102.5</v>
      </c>
      <c r="BN12" s="77">
        <f>BT7</f>
        <v>90.4</v>
      </c>
      <c r="BO12" s="73"/>
      <c r="BP12" s="73"/>
      <c r="BQ12" s="73"/>
      <c r="BR12" s="73"/>
      <c r="BS12" s="73"/>
      <c r="BT12" s="76" t="s">
        <v>114</v>
      </c>
      <c r="BU12" s="77">
        <f>CF7</f>
        <v>164.8</v>
      </c>
      <c r="BV12" s="77">
        <f>CG7</f>
        <v>161.30000000000001</v>
      </c>
      <c r="BW12" s="77">
        <f>CH7</f>
        <v>160.4</v>
      </c>
      <c r="BX12" s="77">
        <f>CI7</f>
        <v>156.4</v>
      </c>
      <c r="BY12" s="77">
        <f>CJ7</f>
        <v>152.69999999999999</v>
      </c>
      <c r="BZ12" s="73"/>
      <c r="CA12" s="73"/>
      <c r="CB12" s="73"/>
      <c r="CC12" s="73"/>
      <c r="CD12" s="73"/>
      <c r="CE12" s="73"/>
      <c r="CF12" s="73"/>
      <c r="CG12" s="73"/>
      <c r="CH12" s="73"/>
      <c r="CI12" s="73"/>
      <c r="CJ12" s="73"/>
      <c r="CK12" s="73"/>
      <c r="CL12" s="73"/>
      <c r="CM12" s="73"/>
      <c r="CN12" s="76" t="s">
        <v>112</v>
      </c>
      <c r="CO12" s="77">
        <f>CU7</f>
        <v>11.8</v>
      </c>
      <c r="CP12" s="77">
        <f>CV7</f>
        <v>10.4</v>
      </c>
      <c r="CQ12" s="77">
        <f>CW7</f>
        <v>9.6999999999999993</v>
      </c>
      <c r="CR12" s="77">
        <f>CX7</f>
        <v>8.6999999999999993</v>
      </c>
      <c r="CS12" s="77">
        <f>CY7</f>
        <v>7.7</v>
      </c>
      <c r="CT12" s="73"/>
      <c r="CU12" s="73"/>
      <c r="CV12" s="73"/>
      <c r="CW12" s="73"/>
      <c r="CX12" s="76" t="s">
        <v>112</v>
      </c>
      <c r="CY12" s="77">
        <f>DE7</f>
        <v>53</v>
      </c>
      <c r="CZ12" s="77">
        <f>DF7</f>
        <v>45.3</v>
      </c>
      <c r="DA12" s="77">
        <f>DG7</f>
        <v>37.5</v>
      </c>
      <c r="DB12" s="77">
        <f>DH7</f>
        <v>30.9</v>
      </c>
      <c r="DC12" s="77">
        <f>DI7</f>
        <v>27</v>
      </c>
      <c r="DD12" s="73"/>
      <c r="DE12" s="73"/>
      <c r="DF12" s="73"/>
      <c r="DG12" s="73"/>
      <c r="DH12" s="76" t="s">
        <v>112</v>
      </c>
      <c r="DI12" s="77">
        <f>DO7</f>
        <v>66.7</v>
      </c>
      <c r="DJ12" s="77">
        <f>DP7</f>
        <v>68.400000000000006</v>
      </c>
      <c r="DK12" s="77">
        <f>DQ7</f>
        <v>69.7</v>
      </c>
      <c r="DL12" s="77">
        <f>DR7</f>
        <v>79.3</v>
      </c>
      <c r="DM12" s="77">
        <f>DS7</f>
        <v>78.900000000000006</v>
      </c>
      <c r="DN12" s="73"/>
      <c r="DO12" s="73"/>
      <c r="DP12" s="73"/>
      <c r="DQ12" s="73"/>
      <c r="DR12" s="76" t="s">
        <v>115</v>
      </c>
      <c r="DS12" s="78">
        <f>DY7</f>
        <v>658.35</v>
      </c>
      <c r="DT12" s="78">
        <f>DZ7</f>
        <v>661.07</v>
      </c>
      <c r="DU12" s="78">
        <f>EA7</f>
        <v>681.62</v>
      </c>
      <c r="DV12" s="78">
        <f>EB7</f>
        <v>683.83</v>
      </c>
      <c r="DW12" s="78">
        <f>EC7</f>
        <v>684.85</v>
      </c>
      <c r="DX12" s="73"/>
      <c r="DY12" s="73"/>
      <c r="DZ12" s="73"/>
      <c r="EA12" s="73"/>
      <c r="EB12" s="76" t="s">
        <v>112</v>
      </c>
      <c r="EC12" s="78">
        <f>EI7</f>
        <v>611.76</v>
      </c>
      <c r="ED12" s="78">
        <f>EJ7</f>
        <v>614.79</v>
      </c>
      <c r="EE12" s="78">
        <f>EK7</f>
        <v>621.98</v>
      </c>
      <c r="EF12" s="78">
        <f>EL7</f>
        <v>620.42999999999995</v>
      </c>
      <c r="EG12" s="78">
        <f>EM7</f>
        <v>618.04</v>
      </c>
      <c r="EH12" s="73"/>
      <c r="EI12" s="73"/>
      <c r="EJ12" s="73"/>
      <c r="EK12" s="73"/>
      <c r="EL12" s="76" t="s">
        <v>112</v>
      </c>
      <c r="EM12" s="78">
        <f>ES7</f>
        <v>360.34</v>
      </c>
      <c r="EN12" s="78">
        <f>ET7</f>
        <v>361.64</v>
      </c>
      <c r="EO12" s="78">
        <f>EU7</f>
        <v>366.2</v>
      </c>
      <c r="EP12" s="78">
        <f>EV7</f>
        <v>369.14</v>
      </c>
      <c r="EQ12" s="78">
        <f>EW7</f>
        <v>371.91</v>
      </c>
      <c r="ER12" s="73"/>
      <c r="ES12" s="73"/>
      <c r="ET12" s="73"/>
      <c r="EU12" s="73"/>
      <c r="EV12" s="76" t="s">
        <v>112</v>
      </c>
      <c r="EW12" s="77">
        <f>FC7</f>
        <v>16.7</v>
      </c>
      <c r="EX12" s="77">
        <f>FD7</f>
        <v>17</v>
      </c>
      <c r="EY12" s="77">
        <f>FE7</f>
        <v>17.399999999999999</v>
      </c>
      <c r="EZ12" s="77">
        <f>FF7</f>
        <v>17.399999999999999</v>
      </c>
      <c r="FA12" s="77">
        <f>FG7</f>
        <v>17.7</v>
      </c>
      <c r="FB12" s="2"/>
      <c r="FC12" s="2"/>
      <c r="FD12" s="2"/>
      <c r="FE12" s="2"/>
    </row>
    <row r="13" spans="1:16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76" t="s">
        <v>112</v>
      </c>
      <c r="AC13" s="77">
        <f>AI7</f>
        <v>99.1</v>
      </c>
      <c r="AD13" s="77">
        <f>AJ7</f>
        <v>101.1</v>
      </c>
      <c r="AE13" s="77">
        <f>AK7</f>
        <v>103</v>
      </c>
      <c r="AF13" s="77">
        <f>AL7</f>
        <v>102.8</v>
      </c>
      <c r="AG13" s="77">
        <f>AM7</f>
        <v>104.1</v>
      </c>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76" t="s">
        <v>116</v>
      </c>
      <c r="BU13" s="77">
        <f>CA7</f>
        <v>24</v>
      </c>
      <c r="BV13" s="77">
        <f>CB7</f>
        <v>19.8</v>
      </c>
      <c r="BW13" s="77">
        <f>CC7</f>
        <v>17.7</v>
      </c>
      <c r="BX13" s="77">
        <f>CD7</f>
        <v>15.7</v>
      </c>
      <c r="BY13" s="77">
        <f>CE7</f>
        <v>13.6</v>
      </c>
      <c r="BZ13" s="2"/>
      <c r="CA13" s="2"/>
      <c r="CB13" s="2"/>
      <c r="CC13" s="2"/>
      <c r="CD13" s="2"/>
      <c r="CE13" s="2"/>
      <c r="CF13" s="2"/>
      <c r="CG13" s="2"/>
      <c r="CH13" s="2"/>
      <c r="CI13" s="2"/>
      <c r="CJ13" s="2"/>
      <c r="CK13" s="2"/>
      <c r="CL13" s="2"/>
      <c r="CM13" s="2"/>
      <c r="CN13" s="69"/>
      <c r="CO13" s="69"/>
      <c r="CP13" s="69"/>
      <c r="CQ13" s="69"/>
      <c r="CR13" s="69"/>
      <c r="CS13" s="69"/>
      <c r="CT13" s="2"/>
      <c r="CU13" s="2"/>
      <c r="CV13" s="2"/>
      <c r="CW13" s="2"/>
      <c r="CX13" s="69"/>
      <c r="CY13" s="69"/>
      <c r="CZ13" s="69"/>
      <c r="DA13" s="69"/>
      <c r="DB13" s="69"/>
      <c r="DC13" s="69"/>
      <c r="DD13" s="2"/>
      <c r="DE13" s="2"/>
      <c r="DF13" s="2"/>
      <c r="DG13" s="2"/>
      <c r="DH13" s="69"/>
      <c r="DI13" s="69"/>
      <c r="DJ13" s="69"/>
      <c r="DK13" s="69"/>
      <c r="DL13" s="69"/>
      <c r="DM13" s="69"/>
      <c r="DN13" s="2"/>
      <c r="DO13" s="2"/>
      <c r="DP13" s="2"/>
      <c r="DQ13" s="2"/>
      <c r="DR13" s="69"/>
      <c r="DS13" s="69"/>
      <c r="DT13" s="69"/>
      <c r="DU13" s="69"/>
      <c r="DV13" s="69"/>
      <c r="DW13" s="69"/>
      <c r="DX13" s="2"/>
      <c r="DY13" s="2"/>
      <c r="DZ13" s="2"/>
      <c r="EA13" s="2"/>
      <c r="EB13" s="69"/>
      <c r="EC13" s="69"/>
      <c r="ED13" s="69"/>
      <c r="EE13" s="69"/>
      <c r="EF13" s="69"/>
      <c r="EG13" s="69"/>
      <c r="EH13" s="2"/>
      <c r="EI13" s="2"/>
      <c r="EJ13" s="2"/>
      <c r="EK13" s="2"/>
      <c r="EL13" s="69"/>
      <c r="EM13" s="69"/>
      <c r="EN13" s="69"/>
      <c r="EO13" s="69"/>
      <c r="EP13" s="69"/>
      <c r="EQ13" s="69"/>
      <c r="ER13" s="2"/>
      <c r="ES13" s="2"/>
      <c r="ET13" s="2"/>
      <c r="EU13" s="2"/>
      <c r="EV13" s="69"/>
      <c r="EW13" s="69"/>
      <c r="EX13" s="69"/>
      <c r="EY13" s="69"/>
      <c r="EZ13" s="69"/>
      <c r="FA13" s="69"/>
      <c r="FB13" s="2"/>
      <c r="FC13" s="2"/>
      <c r="FD13" s="2"/>
      <c r="FE13" s="2"/>
    </row>
    <row r="14" spans="1:16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69"/>
      <c r="AN14" s="69"/>
      <c r="AO14" s="69"/>
      <c r="AP14" s="69"/>
      <c r="AQ14" s="69"/>
      <c r="AR14" s="2"/>
      <c r="AS14" s="2"/>
      <c r="AT14" s="69"/>
      <c r="AU14" s="2"/>
      <c r="AV14" s="2"/>
      <c r="AW14" s="2"/>
      <c r="AX14" s="69"/>
      <c r="AY14" s="69"/>
      <c r="AZ14" s="69"/>
      <c r="BA14" s="69"/>
      <c r="BB14" s="69"/>
      <c r="BC14" s="2"/>
      <c r="BD14" s="2"/>
      <c r="BE14" s="2"/>
      <c r="BF14" s="2"/>
      <c r="BG14" s="2"/>
      <c r="BH14" s="2"/>
      <c r="BI14" s="69"/>
      <c r="BJ14" s="69"/>
      <c r="BK14" s="69"/>
      <c r="BL14" s="69"/>
      <c r="BM14" s="69"/>
      <c r="BN14" s="2"/>
      <c r="BO14" s="2"/>
      <c r="BP14" s="2"/>
      <c r="BQ14" s="2"/>
      <c r="BR14" s="2"/>
      <c r="BS14" s="2"/>
      <c r="BT14" s="76" t="s">
        <v>117</v>
      </c>
      <c r="BU14" s="77">
        <f>CK7</f>
        <v>203</v>
      </c>
      <c r="BV14" s="77">
        <f>CL7</f>
        <v>189.9</v>
      </c>
      <c r="BW14" s="77">
        <f>CM7</f>
        <v>183</v>
      </c>
      <c r="BX14" s="77">
        <f>CN7</f>
        <v>181.8</v>
      </c>
      <c r="BY14" s="77">
        <f>CO7</f>
        <v>177.3</v>
      </c>
      <c r="BZ14" s="2"/>
      <c r="CA14" s="2"/>
      <c r="CB14" s="2"/>
      <c r="CC14" s="2"/>
      <c r="CD14" s="2"/>
      <c r="CE14" s="2"/>
      <c r="CF14" s="2"/>
      <c r="CG14" s="2"/>
      <c r="CH14" s="2"/>
      <c r="CI14" s="2"/>
      <c r="CJ14" s="2"/>
      <c r="CK14" s="2"/>
      <c r="CL14" s="2"/>
      <c r="CM14" s="2"/>
      <c r="CN14" s="69"/>
      <c r="CO14" s="69"/>
      <c r="CP14" s="69"/>
      <c r="CQ14" s="69"/>
      <c r="CR14" s="69"/>
      <c r="CS14" s="2"/>
      <c r="CT14" s="2"/>
      <c r="CU14" s="2"/>
      <c r="CV14" s="2"/>
      <c r="CW14" s="2"/>
      <c r="CX14" s="69"/>
      <c r="CY14" s="69"/>
      <c r="CZ14" s="69"/>
      <c r="DA14" s="69"/>
      <c r="DB14" s="69"/>
      <c r="DC14" s="2"/>
      <c r="DD14" s="2"/>
      <c r="DE14" s="2"/>
      <c r="DF14" s="2"/>
      <c r="DG14" s="2"/>
      <c r="DH14" s="69"/>
      <c r="DI14" s="69"/>
      <c r="DJ14" s="69"/>
      <c r="DK14" s="69"/>
      <c r="DL14" s="69"/>
      <c r="DM14" s="2"/>
      <c r="DN14" s="2"/>
      <c r="DO14" s="2"/>
      <c r="DP14" s="2"/>
      <c r="DQ14" s="2"/>
      <c r="DR14" s="69"/>
      <c r="DS14" s="69"/>
      <c r="DT14" s="69"/>
      <c r="DU14" s="69"/>
      <c r="DV14" s="69"/>
      <c r="DW14" s="2"/>
      <c r="DX14" s="2"/>
      <c r="DY14" s="2"/>
      <c r="DZ14" s="2"/>
      <c r="EA14" s="2"/>
      <c r="EB14" s="69"/>
      <c r="EC14" s="69"/>
      <c r="ED14" s="69"/>
      <c r="EE14" s="69"/>
      <c r="EF14" s="69"/>
      <c r="EG14" s="2"/>
      <c r="EH14" s="2"/>
      <c r="EI14" s="2"/>
      <c r="EJ14" s="2"/>
      <c r="EK14" s="2"/>
      <c r="EL14" s="69"/>
      <c r="EM14" s="69"/>
      <c r="EN14" s="69"/>
      <c r="EO14" s="69"/>
      <c r="EP14" s="69"/>
      <c r="EQ14" s="2"/>
      <c r="ER14" s="2"/>
      <c r="ES14" s="2"/>
      <c r="ET14" s="2"/>
      <c r="EU14" s="2"/>
      <c r="EV14" s="69"/>
      <c r="EW14" s="69"/>
      <c r="EX14" s="69"/>
      <c r="EY14" s="69"/>
      <c r="EZ14" s="69"/>
      <c r="FA14" s="2"/>
      <c r="FB14" s="2"/>
      <c r="FC14" s="2"/>
      <c r="FD14" s="2"/>
      <c r="FE14" s="2"/>
    </row>
    <row r="15" spans="1:16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69"/>
      <c r="AC15" s="69"/>
      <c r="AD15" s="69"/>
      <c r="AE15" s="69"/>
      <c r="AF15" s="69"/>
      <c r="AG15" s="2"/>
      <c r="AH15" s="2"/>
      <c r="AI15" s="2"/>
      <c r="AJ15" s="2"/>
      <c r="AK15" s="2"/>
      <c r="AL15" s="2"/>
      <c r="AM15" s="69" t="s">
        <v>118</v>
      </c>
      <c r="AN15" s="71"/>
      <c r="AO15" s="71"/>
      <c r="AP15" s="71"/>
      <c r="AQ15" s="71"/>
      <c r="AR15" s="71"/>
      <c r="AS15" s="2"/>
      <c r="AT15" s="69"/>
      <c r="AU15" s="2"/>
      <c r="AV15" s="2"/>
      <c r="AW15" s="2"/>
      <c r="AX15" s="69" t="s">
        <v>118</v>
      </c>
      <c r="AY15" s="71"/>
      <c r="AZ15" s="71"/>
      <c r="BA15" s="71"/>
      <c r="BB15" s="71"/>
      <c r="BC15" s="71"/>
      <c r="BD15" s="2"/>
      <c r="BE15" s="2"/>
      <c r="BF15" s="2"/>
      <c r="BG15" s="2"/>
      <c r="BH15" s="2"/>
      <c r="BI15" s="69" t="s">
        <v>118</v>
      </c>
      <c r="BJ15" s="71"/>
      <c r="BK15" s="71"/>
      <c r="BL15" s="71"/>
      <c r="BM15" s="71"/>
      <c r="BN15" s="71"/>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69" t="s">
        <v>118</v>
      </c>
      <c r="CO15" s="71"/>
      <c r="CP15" s="71"/>
      <c r="CQ15" s="71"/>
      <c r="CR15" s="71"/>
      <c r="CS15" s="71"/>
      <c r="CT15" s="2"/>
      <c r="CU15" s="2"/>
      <c r="CV15" s="2"/>
      <c r="CW15" s="2"/>
      <c r="CX15" s="69" t="s">
        <v>118</v>
      </c>
      <c r="CY15" s="71"/>
      <c r="CZ15" s="71"/>
      <c r="DA15" s="71"/>
      <c r="DB15" s="71"/>
      <c r="DC15" s="71"/>
      <c r="DD15" s="2"/>
      <c r="DE15" s="2"/>
      <c r="DF15" s="2"/>
      <c r="DG15" s="2"/>
      <c r="DH15" s="69" t="s">
        <v>118</v>
      </c>
      <c r="DI15" s="71"/>
      <c r="DJ15" s="71"/>
      <c r="DK15" s="71"/>
      <c r="DL15" s="71"/>
      <c r="DM15" s="71"/>
      <c r="DN15" s="2"/>
      <c r="DO15" s="2"/>
      <c r="DP15" s="2"/>
      <c r="DQ15" s="2"/>
      <c r="DR15" s="69" t="s">
        <v>118</v>
      </c>
      <c r="DS15" s="71"/>
      <c r="DT15" s="71"/>
      <c r="DU15" s="71"/>
      <c r="DV15" s="71"/>
      <c r="DW15" s="71"/>
      <c r="DX15" s="2"/>
      <c r="DY15" s="2"/>
      <c r="DZ15" s="2"/>
      <c r="EA15" s="2"/>
      <c r="EB15" s="69" t="s">
        <v>118</v>
      </c>
      <c r="EC15" s="71"/>
      <c r="ED15" s="71"/>
      <c r="EE15" s="71"/>
      <c r="EF15" s="71"/>
      <c r="EG15" s="71"/>
      <c r="EH15" s="2"/>
      <c r="EI15" s="2"/>
      <c r="EJ15" s="2"/>
      <c r="EK15" s="2"/>
      <c r="EL15" s="69" t="s">
        <v>118</v>
      </c>
      <c r="EM15" s="71"/>
      <c r="EN15" s="71"/>
      <c r="EO15" s="71"/>
      <c r="EP15" s="71"/>
      <c r="EQ15" s="71"/>
      <c r="ER15" s="2"/>
      <c r="ES15" s="2"/>
      <c r="ET15" s="2"/>
      <c r="EU15" s="2"/>
      <c r="EV15" s="69" t="s">
        <v>118</v>
      </c>
      <c r="EW15" s="71"/>
      <c r="EX15" s="71"/>
      <c r="EY15" s="71"/>
      <c r="EZ15" s="71"/>
      <c r="FA15" s="71"/>
      <c r="FB15" s="2"/>
      <c r="FC15" s="2"/>
      <c r="FD15" s="2"/>
      <c r="FE15" s="2"/>
    </row>
    <row r="16" spans="1:16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t="s">
        <v>118</v>
      </c>
      <c r="AC16" s="71"/>
      <c r="AD16" s="71"/>
      <c r="AE16" s="71"/>
      <c r="AF16" s="71"/>
      <c r="AG16" s="71"/>
      <c r="AH16" s="2"/>
      <c r="AI16" s="2"/>
      <c r="AJ16" s="2"/>
      <c r="AK16" s="2"/>
      <c r="AL16" s="2"/>
      <c r="AM16" s="69"/>
      <c r="AN16" s="79">
        <f>$B$10</f>
        <v>40544</v>
      </c>
      <c r="AO16" s="79">
        <f>$C$10</f>
        <v>40909</v>
      </c>
      <c r="AP16" s="79">
        <f>$D$10</f>
        <v>41275</v>
      </c>
      <c r="AQ16" s="79">
        <f>$E$10</f>
        <v>41640</v>
      </c>
      <c r="AR16" s="79">
        <f>$F$10</f>
        <v>42005</v>
      </c>
      <c r="AS16" s="2"/>
      <c r="AT16" s="69"/>
      <c r="AU16" s="2"/>
      <c r="AV16" s="2"/>
      <c r="AW16" s="2"/>
      <c r="AX16" s="69"/>
      <c r="AY16" s="79">
        <f>$B$10</f>
        <v>40544</v>
      </c>
      <c r="AZ16" s="79">
        <f>$C$10</f>
        <v>40909</v>
      </c>
      <c r="BA16" s="79">
        <f>$D$10</f>
        <v>41275</v>
      </c>
      <c r="BB16" s="79">
        <f>$E$10</f>
        <v>41640</v>
      </c>
      <c r="BC16" s="79">
        <f>$F$10</f>
        <v>42005</v>
      </c>
      <c r="BD16" s="2"/>
      <c r="BE16" s="2"/>
      <c r="BF16" s="2"/>
      <c r="BG16" s="2"/>
      <c r="BH16" s="2"/>
      <c r="BI16" s="69"/>
      <c r="BJ16" s="79">
        <f>$B$10</f>
        <v>40544</v>
      </c>
      <c r="BK16" s="79">
        <f>$C$10</f>
        <v>40909</v>
      </c>
      <c r="BL16" s="79">
        <f>$D$10</f>
        <v>41275</v>
      </c>
      <c r="BM16" s="79">
        <f>$E$10</f>
        <v>41640</v>
      </c>
      <c r="BN16" s="79">
        <f>$F$10</f>
        <v>42005</v>
      </c>
      <c r="BO16" s="2"/>
      <c r="BP16" s="2"/>
      <c r="BQ16" s="2"/>
      <c r="BR16" s="2"/>
      <c r="BS16" s="2"/>
      <c r="BT16" s="69" t="s">
        <v>118</v>
      </c>
      <c r="BU16" s="71"/>
      <c r="BV16" s="71"/>
      <c r="BW16" s="71"/>
      <c r="BX16" s="71"/>
      <c r="BY16" s="71"/>
      <c r="BZ16" s="2"/>
      <c r="CA16" s="2"/>
      <c r="CB16" s="2"/>
      <c r="CC16" s="2"/>
      <c r="CD16" s="2"/>
      <c r="CE16" s="2"/>
      <c r="CF16" s="2"/>
      <c r="CG16" s="2"/>
      <c r="CH16" s="2"/>
      <c r="CI16" s="2"/>
      <c r="CJ16" s="2"/>
      <c r="CK16" s="2"/>
      <c r="CL16" s="2"/>
      <c r="CM16" s="2"/>
      <c r="CN16" s="69"/>
      <c r="CO16" s="79">
        <f>$B$10</f>
        <v>40544</v>
      </c>
      <c r="CP16" s="79">
        <f>$C$10</f>
        <v>40909</v>
      </c>
      <c r="CQ16" s="79">
        <f>$D$10</f>
        <v>41275</v>
      </c>
      <c r="CR16" s="79">
        <f>$E$10</f>
        <v>41640</v>
      </c>
      <c r="CS16" s="79">
        <f>$F$10</f>
        <v>42005</v>
      </c>
      <c r="CT16" s="2"/>
      <c r="CU16" s="2"/>
      <c r="CV16" s="2"/>
      <c r="CW16" s="2"/>
      <c r="CX16" s="69"/>
      <c r="CY16" s="79">
        <f>$B$10</f>
        <v>40544</v>
      </c>
      <c r="CZ16" s="79">
        <f>$C$10</f>
        <v>40909</v>
      </c>
      <c r="DA16" s="79">
        <f>$D$10</f>
        <v>41275</v>
      </c>
      <c r="DB16" s="79">
        <f>$E$10</f>
        <v>41640</v>
      </c>
      <c r="DC16" s="79">
        <f>$F$10</f>
        <v>42005</v>
      </c>
      <c r="DD16" s="2"/>
      <c r="DE16" s="2"/>
      <c r="DF16" s="2"/>
      <c r="DG16" s="2"/>
      <c r="DH16" s="69"/>
      <c r="DI16" s="79">
        <f>$B$10</f>
        <v>40544</v>
      </c>
      <c r="DJ16" s="79">
        <f>$C$10</f>
        <v>40909</v>
      </c>
      <c r="DK16" s="79">
        <f>$D$10</f>
        <v>41275</v>
      </c>
      <c r="DL16" s="79">
        <f>$E$10</f>
        <v>41640</v>
      </c>
      <c r="DM16" s="79">
        <f>$F$10</f>
        <v>42005</v>
      </c>
      <c r="DN16" s="2"/>
      <c r="DO16" s="2"/>
      <c r="DP16" s="2"/>
      <c r="DQ16" s="2"/>
      <c r="DR16" s="69"/>
      <c r="DS16" s="79">
        <f>$B$10</f>
        <v>40544</v>
      </c>
      <c r="DT16" s="79">
        <f>$C$10</f>
        <v>40909</v>
      </c>
      <c r="DU16" s="79">
        <f>$D$10</f>
        <v>41275</v>
      </c>
      <c r="DV16" s="79">
        <f>$E$10</f>
        <v>41640</v>
      </c>
      <c r="DW16" s="79">
        <f>$F$10</f>
        <v>42005</v>
      </c>
      <c r="DX16" s="2"/>
      <c r="DY16" s="2"/>
      <c r="DZ16" s="2"/>
      <c r="EA16" s="2"/>
      <c r="EB16" s="69"/>
      <c r="EC16" s="79">
        <f>$B$10</f>
        <v>40544</v>
      </c>
      <c r="ED16" s="79">
        <f>$C$10</f>
        <v>40909</v>
      </c>
      <c r="EE16" s="79">
        <f>$D$10</f>
        <v>41275</v>
      </c>
      <c r="EF16" s="79">
        <f>$E$10</f>
        <v>41640</v>
      </c>
      <c r="EG16" s="79">
        <f>$F$10</f>
        <v>42005</v>
      </c>
      <c r="EH16" s="2"/>
      <c r="EI16" s="2"/>
      <c r="EJ16" s="2"/>
      <c r="EK16" s="2"/>
      <c r="EL16" s="69"/>
      <c r="EM16" s="79">
        <f>$B$10</f>
        <v>40544</v>
      </c>
      <c r="EN16" s="79">
        <f>$C$10</f>
        <v>40909</v>
      </c>
      <c r="EO16" s="79">
        <f>$D$10</f>
        <v>41275</v>
      </c>
      <c r="EP16" s="79">
        <f>$E$10</f>
        <v>41640</v>
      </c>
      <c r="EQ16" s="79">
        <f>$F$10</f>
        <v>42005</v>
      </c>
      <c r="ER16" s="2"/>
      <c r="ES16" s="2"/>
      <c r="ET16" s="2"/>
      <c r="EU16" s="2"/>
      <c r="EV16" s="69"/>
      <c r="EW16" s="79">
        <f>$B$10</f>
        <v>40544</v>
      </c>
      <c r="EX16" s="79">
        <f>$C$10</f>
        <v>40909</v>
      </c>
      <c r="EY16" s="79">
        <f>$D$10</f>
        <v>41275</v>
      </c>
      <c r="EZ16" s="79">
        <f>$E$10</f>
        <v>41640</v>
      </c>
      <c r="FA16" s="79">
        <f>$F$10</f>
        <v>42005</v>
      </c>
      <c r="FB16" s="2"/>
      <c r="FC16" s="2"/>
      <c r="FD16" s="2"/>
      <c r="FE16" s="2"/>
    </row>
    <row r="17" spans="1:16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69"/>
      <c r="AC17" s="79">
        <f>$B$10</f>
        <v>40544</v>
      </c>
      <c r="AD17" s="79">
        <f>$C$10</f>
        <v>40909</v>
      </c>
      <c r="AE17" s="79">
        <f>$D$10</f>
        <v>41275</v>
      </c>
      <c r="AF17" s="79">
        <f>$E$10</f>
        <v>41640</v>
      </c>
      <c r="AG17" s="79">
        <f>$F$10</f>
        <v>42005</v>
      </c>
      <c r="AH17" s="2"/>
      <c r="AI17" s="2"/>
      <c r="AJ17" s="2"/>
      <c r="AK17" s="2"/>
      <c r="AL17" s="2"/>
      <c r="AM17" s="80" t="s">
        <v>119</v>
      </c>
      <c r="AN17" s="81">
        <f>IF(AO7="-",NA(),AO7)</f>
        <v>100.4</v>
      </c>
      <c r="AO17" s="81">
        <f>IF(AP7="-",NA(),AP7)</f>
        <v>101.9</v>
      </c>
      <c r="AP17" s="81">
        <f>IF(AQ7="-",NA(),AQ7)</f>
        <v>102.5</v>
      </c>
      <c r="AQ17" s="81">
        <f>IF(AR7="-",NA(),AR7)</f>
        <v>103.6</v>
      </c>
      <c r="AR17" s="81">
        <f>IF(AS7="-",NA(),AS7)</f>
        <v>106.3</v>
      </c>
      <c r="AS17" s="2"/>
      <c r="AT17" s="69"/>
      <c r="AU17" s="2"/>
      <c r="AV17" s="2"/>
      <c r="AW17" s="2"/>
      <c r="AX17" s="80" t="s">
        <v>119</v>
      </c>
      <c r="AY17" s="81">
        <f>IF(AZ7="-",NA(),AZ7)</f>
        <v>300</v>
      </c>
      <c r="AZ17" s="81">
        <f>IF(BA7="-",NA(),BA7)</f>
        <v>331.9</v>
      </c>
      <c r="BA17" s="81">
        <f>IF(BB7="-",NA(),BB7)</f>
        <v>328.9</v>
      </c>
      <c r="BB17" s="81">
        <f>IF(BC7="-",NA(),BC7)</f>
        <v>190.6</v>
      </c>
      <c r="BC17" s="81">
        <f>IF(BD7="-",NA(),BD7)</f>
        <v>220.2</v>
      </c>
      <c r="BD17" s="2"/>
      <c r="BE17" s="2"/>
      <c r="BF17" s="2"/>
      <c r="BG17" s="2"/>
      <c r="BH17" s="2"/>
      <c r="BI17" s="80" t="s">
        <v>119</v>
      </c>
      <c r="BJ17" s="81">
        <f>IF(BK7="-",NA(),BK7)</f>
        <v>0</v>
      </c>
      <c r="BK17" s="81">
        <f>IF(BL7="-",NA(),BL7)</f>
        <v>0</v>
      </c>
      <c r="BL17" s="81">
        <f>IF(BM7="-",NA(),BM7)</f>
        <v>0</v>
      </c>
      <c r="BM17" s="81">
        <f>IF(BN7="-",NA(),BN7)</f>
        <v>38.5</v>
      </c>
      <c r="BN17" s="81">
        <f>IF(BO7="-",NA(),BO7)</f>
        <v>9.1999999999999993</v>
      </c>
      <c r="BO17" s="2"/>
      <c r="BP17" s="2"/>
      <c r="BQ17" s="2"/>
      <c r="BR17" s="2"/>
      <c r="BS17" s="2"/>
      <c r="BT17" s="69"/>
      <c r="BU17" s="79">
        <f>$B$10</f>
        <v>40544</v>
      </c>
      <c r="BV17" s="79">
        <f>$C$10</f>
        <v>40909</v>
      </c>
      <c r="BW17" s="79">
        <f>$D$10</f>
        <v>41275</v>
      </c>
      <c r="BX17" s="79">
        <f>$E$10</f>
        <v>41640</v>
      </c>
      <c r="BY17" s="79">
        <f>$F$10</f>
        <v>42005</v>
      </c>
      <c r="BZ17" s="2"/>
      <c r="CA17" s="2"/>
      <c r="CB17" s="2"/>
      <c r="CC17" s="2"/>
      <c r="CD17" s="2"/>
      <c r="CE17" s="2"/>
      <c r="CF17" s="2"/>
      <c r="CG17" s="2"/>
      <c r="CH17" s="2"/>
      <c r="CI17" s="2"/>
      <c r="CJ17" s="2"/>
      <c r="CK17" s="2"/>
      <c r="CL17" s="2"/>
      <c r="CM17" s="2"/>
      <c r="CN17" s="80" t="s">
        <v>107</v>
      </c>
      <c r="CO17" s="81">
        <f>IF(CP7="-",NA(),CP7)</f>
        <v>2.8</v>
      </c>
      <c r="CP17" s="81">
        <f>IF(CQ7="-",NA(),CQ7)</f>
        <v>2.2999999999999998</v>
      </c>
      <c r="CQ17" s="81">
        <f>IF(CR7="-",NA(),CR7)</f>
        <v>2.9</v>
      </c>
      <c r="CR17" s="81">
        <f>IF(CS7="-",NA(),CS7)</f>
        <v>1.8</v>
      </c>
      <c r="CS17" s="81">
        <f>IF(CT7="-",NA(),CT7)</f>
        <v>1.6</v>
      </c>
      <c r="CT17" s="2"/>
      <c r="CU17" s="2"/>
      <c r="CV17" s="2"/>
      <c r="CW17" s="2"/>
      <c r="CX17" s="80" t="s">
        <v>107</v>
      </c>
      <c r="CY17" s="81">
        <f>IF(CZ7="-",NA(),CZ7)</f>
        <v>31.7</v>
      </c>
      <c r="CZ17" s="81">
        <f>IF(DA7="-",NA(),DA7)</f>
        <v>25.3</v>
      </c>
      <c r="DA17" s="81">
        <f>IF(DB7="-",NA(),DB7)</f>
        <v>20.6</v>
      </c>
      <c r="DB17" s="81">
        <f>IF(DC7="-",NA(),DC7)</f>
        <v>15.4</v>
      </c>
      <c r="DC17" s="81">
        <f>IF(DD7="-",NA(),DD7)</f>
        <v>8.6999999999999993</v>
      </c>
      <c r="DD17" s="2"/>
      <c r="DE17" s="2"/>
      <c r="DF17" s="2"/>
      <c r="DG17" s="2"/>
      <c r="DH17" s="80" t="s">
        <v>107</v>
      </c>
      <c r="DI17" s="81">
        <f>IF(DJ7="-",NA(),DJ7)</f>
        <v>68.400000000000006</v>
      </c>
      <c r="DJ17" s="81">
        <f>IF(DK7="-",NA(),DK7)</f>
        <v>70.900000000000006</v>
      </c>
      <c r="DK17" s="81">
        <f>IF(DL7="-",NA(),DL7)</f>
        <v>72.7</v>
      </c>
      <c r="DL17" s="81">
        <f>IF(DM7="-",NA(),DM7)</f>
        <v>82.8</v>
      </c>
      <c r="DM17" s="81">
        <f>IF(DN7="-",NA(),DN7)</f>
        <v>82.2</v>
      </c>
      <c r="DN17" s="2"/>
      <c r="DO17" s="2"/>
      <c r="DP17" s="2"/>
      <c r="DQ17" s="2"/>
      <c r="DR17" s="80" t="s">
        <v>107</v>
      </c>
      <c r="DS17" s="82">
        <f>IF(DT7="-",NA(),DT7)</f>
        <v>750.16</v>
      </c>
      <c r="DT17" s="82">
        <f>IF(DU7="-",NA(),DU7)</f>
        <v>754.57</v>
      </c>
      <c r="DU17" s="82">
        <f>IF(DV7="-",NA(),DV7)</f>
        <v>769.61</v>
      </c>
      <c r="DV17" s="82">
        <f>IF(DW7="-",NA(),DW7)</f>
        <v>774.7</v>
      </c>
      <c r="DW17" s="82">
        <f>IF(DX7="-",NA(),DX7)</f>
        <v>780.53</v>
      </c>
      <c r="DX17" s="2"/>
      <c r="DY17" s="2"/>
      <c r="DZ17" s="2"/>
      <c r="EA17" s="2"/>
      <c r="EB17" s="80" t="s">
        <v>107</v>
      </c>
      <c r="EC17" s="82">
        <f>IF(ED7="-",NA(),ED7)</f>
        <v>747.69</v>
      </c>
      <c r="ED17" s="82">
        <f>IF(EE7="-",NA(),EE7)</f>
        <v>740.46</v>
      </c>
      <c r="EE17" s="82">
        <f>IF(EF7="-",NA(),EF7)</f>
        <v>753.79</v>
      </c>
      <c r="EF17" s="82">
        <f>IF(EG7="-",NA(),EG7)</f>
        <v>743.33</v>
      </c>
      <c r="EG17" s="82">
        <f>IF(EH7="-",NA(),EH7)</f>
        <v>732.2</v>
      </c>
      <c r="EH17" s="2"/>
      <c r="EI17" s="2"/>
      <c r="EJ17" s="2"/>
      <c r="EK17" s="2"/>
      <c r="EL17" s="80" t="s">
        <v>107</v>
      </c>
      <c r="EM17" s="82">
        <f>IF(EN7="-",NA(),EN7)</f>
        <v>498.67</v>
      </c>
      <c r="EN17" s="82">
        <f>IF(EO7="-",NA(),EO7)</f>
        <v>488.39</v>
      </c>
      <c r="EO17" s="82">
        <f>IF(EP7="-",NA(),EP7)</f>
        <v>489.88</v>
      </c>
      <c r="EP17" s="82">
        <f>IF(EQ7="-",NA(),EQ7)</f>
        <v>491.35</v>
      </c>
      <c r="EQ17" s="82">
        <f>IF(ER7="-",NA(),ER7)</f>
        <v>491.64</v>
      </c>
      <c r="ER17" s="2"/>
      <c r="ES17" s="2"/>
      <c r="ET17" s="2"/>
      <c r="EU17" s="2"/>
      <c r="EV17" s="80" t="s">
        <v>107</v>
      </c>
      <c r="EW17" s="81">
        <f>IF(EX7="-",NA(),EX7)</f>
        <v>19.399999999999999</v>
      </c>
      <c r="EX17" s="81">
        <f>IF(EY7="-",NA(),EY7)</f>
        <v>19.5</v>
      </c>
      <c r="EY17" s="81">
        <f>IF(EZ7="-",NA(),EZ7)</f>
        <v>19.899999999999999</v>
      </c>
      <c r="EZ17" s="81">
        <f>IF(FA7="-",NA(),FA7)</f>
        <v>20</v>
      </c>
      <c r="FA17" s="81">
        <f>IF(FB7="-",NA(),FB7)</f>
        <v>20.100000000000001</v>
      </c>
      <c r="FB17" s="2"/>
      <c r="FC17" s="2"/>
      <c r="FD17" s="2"/>
      <c r="FE17" s="2"/>
    </row>
    <row r="18" spans="1:16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80" t="s">
        <v>107</v>
      </c>
      <c r="AC18" s="81">
        <f>IF(AD7="-",NA(),AD7)</f>
        <v>104.7</v>
      </c>
      <c r="AD18" s="81">
        <f>IF(AE7="-",NA(),AE7)</f>
        <v>105.6</v>
      </c>
      <c r="AE18" s="81">
        <f>IF(AF7="-",NA(),AF7)</f>
        <v>106.4</v>
      </c>
      <c r="AF18" s="81">
        <f>IF(AG7="-",NA(),AG7)</f>
        <v>107.4</v>
      </c>
      <c r="AG18" s="81">
        <f>IF(AH7="-",NA(),AH7)</f>
        <v>109.6</v>
      </c>
      <c r="AH18" s="2"/>
      <c r="AI18" s="2"/>
      <c r="AJ18" s="2"/>
      <c r="AK18" s="2"/>
      <c r="AL18" s="2"/>
      <c r="AM18" s="80" t="s">
        <v>112</v>
      </c>
      <c r="AN18" s="81">
        <f>IF(AT7="-",NA(),AT7)</f>
        <v>86.4</v>
      </c>
      <c r="AO18" s="81">
        <f>IF(AU7="-",NA(),AU7)</f>
        <v>90.9</v>
      </c>
      <c r="AP18" s="81">
        <f>IF(AV7="-",NA(),AV7)</f>
        <v>93.5</v>
      </c>
      <c r="AQ18" s="81">
        <f>IF(AW7="-",NA(),AW7)</f>
        <v>93.3</v>
      </c>
      <c r="AR18" s="81">
        <f>IF(AX7="-",NA(),AX7)</f>
        <v>95.5</v>
      </c>
      <c r="AS18" s="2"/>
      <c r="AT18" s="2"/>
      <c r="AU18" s="2"/>
      <c r="AV18" s="2"/>
      <c r="AW18" s="2"/>
      <c r="AX18" s="80" t="s">
        <v>112</v>
      </c>
      <c r="AY18" s="81">
        <f>IF(BE7="-",NA(),BE7)</f>
        <v>149.9</v>
      </c>
      <c r="AZ18" s="81">
        <f>IF(BF7="-",NA(),BF7)</f>
        <v>180.9</v>
      </c>
      <c r="BA18" s="81">
        <f>IF(BG7="-",NA(),BG7)</f>
        <v>196.1</v>
      </c>
      <c r="BB18" s="81">
        <f>IF(BH7="-",NA(),BH7)</f>
        <v>96.5</v>
      </c>
      <c r="BC18" s="81">
        <f>IF(BI7="-",NA(),BI7)</f>
        <v>97.7</v>
      </c>
      <c r="BD18" s="2"/>
      <c r="BE18" s="2"/>
      <c r="BF18" s="2"/>
      <c r="BG18" s="2"/>
      <c r="BH18" s="2"/>
      <c r="BI18" s="80" t="s">
        <v>112</v>
      </c>
      <c r="BJ18" s="81">
        <f>IF(BP7="-",NA(),BP7)</f>
        <v>87.9</v>
      </c>
      <c r="BK18" s="81">
        <f>IF(BQ7="-",NA(),BQ7)</f>
        <v>80.8</v>
      </c>
      <c r="BL18" s="81">
        <f>IF(BR7="-",NA(),BR7)</f>
        <v>76.599999999999994</v>
      </c>
      <c r="BM18" s="81">
        <f>IF(BS7="-",NA(),BS7)</f>
        <v>102.5</v>
      </c>
      <c r="BN18" s="81">
        <f>IF(BT7="-",NA(),BT7)</f>
        <v>90.4</v>
      </c>
      <c r="BO18" s="2"/>
      <c r="BP18" s="2"/>
      <c r="BQ18" s="2"/>
      <c r="BR18" s="2"/>
      <c r="BS18" s="2"/>
      <c r="BT18" s="83" t="s">
        <v>120</v>
      </c>
      <c r="BU18" s="81">
        <f>IF(BU11="-",NA(),BU11)</f>
        <v>4.5999999999999996</v>
      </c>
      <c r="BV18" s="81">
        <f t="shared" ref="BV18:BY18" si="4">IF(BV11="-",NA(),BV11)</f>
        <v>3.8</v>
      </c>
      <c r="BW18" s="81">
        <f t="shared" si="4"/>
        <v>4.5999999999999996</v>
      </c>
      <c r="BX18" s="81">
        <f t="shared" si="4"/>
        <v>2.9</v>
      </c>
      <c r="BY18" s="81">
        <f t="shared" si="4"/>
        <v>2.5</v>
      </c>
      <c r="BZ18" s="2"/>
      <c r="CA18" s="2"/>
      <c r="CB18" s="2"/>
      <c r="CC18" s="2"/>
      <c r="CD18" s="2"/>
      <c r="CE18" s="2"/>
      <c r="CF18" s="2"/>
      <c r="CG18" s="2"/>
      <c r="CH18" s="2"/>
      <c r="CI18" s="2"/>
      <c r="CJ18" s="2"/>
      <c r="CK18" s="2"/>
      <c r="CL18" s="2"/>
      <c r="CM18" s="2"/>
      <c r="CN18" s="80" t="s">
        <v>112</v>
      </c>
      <c r="CO18" s="81">
        <f>IF(CU7="-",NA(),CU7)</f>
        <v>11.8</v>
      </c>
      <c r="CP18" s="81">
        <f>IF(CV7="-",NA(),CV7)</f>
        <v>10.4</v>
      </c>
      <c r="CQ18" s="81">
        <f>IF(CW7="-",NA(),CW7)</f>
        <v>9.6999999999999993</v>
      </c>
      <c r="CR18" s="81">
        <f>IF(CX7="-",NA(),CX7)</f>
        <v>8.6999999999999993</v>
      </c>
      <c r="CS18" s="81">
        <f>IF(CY7="-",NA(),CY7)</f>
        <v>7.7</v>
      </c>
      <c r="CT18" s="2"/>
      <c r="CU18" s="2"/>
      <c r="CV18" s="2"/>
      <c r="CW18" s="2"/>
      <c r="CX18" s="80" t="s">
        <v>112</v>
      </c>
      <c r="CY18" s="81">
        <f>IF(DE7="-",NA(),DE7)</f>
        <v>53</v>
      </c>
      <c r="CZ18" s="81">
        <f>IF(DF7="-",NA(),DF7)</f>
        <v>45.3</v>
      </c>
      <c r="DA18" s="81">
        <f>IF(DG7="-",NA(),DG7)</f>
        <v>37.5</v>
      </c>
      <c r="DB18" s="81">
        <f>IF(DH7="-",NA(),DH7)</f>
        <v>30.9</v>
      </c>
      <c r="DC18" s="81">
        <f>IF(DI7="-",NA(),DI7)</f>
        <v>27</v>
      </c>
      <c r="DD18" s="2"/>
      <c r="DE18" s="2"/>
      <c r="DF18" s="2"/>
      <c r="DG18" s="2"/>
      <c r="DH18" s="80" t="s">
        <v>112</v>
      </c>
      <c r="DI18" s="81">
        <f>IF(DO7="-",NA(),DO7)</f>
        <v>66.7</v>
      </c>
      <c r="DJ18" s="81">
        <f>IF(DP7="-",NA(),DP7)</f>
        <v>68.400000000000006</v>
      </c>
      <c r="DK18" s="81">
        <f>IF(DQ7="-",NA(),DQ7)</f>
        <v>69.7</v>
      </c>
      <c r="DL18" s="81">
        <f>IF(DR7="-",NA(),DR7)</f>
        <v>79.3</v>
      </c>
      <c r="DM18" s="81">
        <f>IF(DS7="-",NA(),DS7)</f>
        <v>78.900000000000006</v>
      </c>
      <c r="DN18" s="2"/>
      <c r="DO18" s="2"/>
      <c r="DP18" s="2"/>
      <c r="DQ18" s="2"/>
      <c r="DR18" s="80" t="s">
        <v>112</v>
      </c>
      <c r="DS18" s="82">
        <f>IF(DY7="-",NA(),DY7)</f>
        <v>658.35</v>
      </c>
      <c r="DT18" s="82">
        <f>IF(DZ7="-",NA(),DZ7)</f>
        <v>661.07</v>
      </c>
      <c r="DU18" s="82">
        <f>IF(EA7="-",NA(),EA7)</f>
        <v>681.62</v>
      </c>
      <c r="DV18" s="82">
        <f>IF(EB7="-",NA(),EB7)</f>
        <v>683.83</v>
      </c>
      <c r="DW18" s="82">
        <f>IF(EC7="-",NA(),EC7)</f>
        <v>684.85</v>
      </c>
      <c r="DX18" s="2"/>
      <c r="DY18" s="2"/>
      <c r="DZ18" s="2"/>
      <c r="EA18" s="2"/>
      <c r="EB18" s="80" t="s">
        <v>112</v>
      </c>
      <c r="EC18" s="82">
        <f>IF(EI7="-",NA(),EI7)</f>
        <v>611.76</v>
      </c>
      <c r="ED18" s="82">
        <f>IF(EJ7="-",NA(),EJ7)</f>
        <v>614.79</v>
      </c>
      <c r="EE18" s="82">
        <f>IF(EK7="-",NA(),EK7)</f>
        <v>621.98</v>
      </c>
      <c r="EF18" s="82">
        <f>IF(EL7="-",NA(),EL7)</f>
        <v>620.42999999999995</v>
      </c>
      <c r="EG18" s="82">
        <f>IF(EM7="-",NA(),EM7)</f>
        <v>618.04</v>
      </c>
      <c r="EH18" s="2"/>
      <c r="EI18" s="2"/>
      <c r="EJ18" s="2"/>
      <c r="EK18" s="2"/>
      <c r="EL18" s="80" t="s">
        <v>112</v>
      </c>
      <c r="EM18" s="82">
        <f>IF(ES7="-",NA(),ES7)</f>
        <v>360.34</v>
      </c>
      <c r="EN18" s="82">
        <f>IF(ET7="-",NA(),ET7)</f>
        <v>361.64</v>
      </c>
      <c r="EO18" s="82">
        <f>IF(EU7="-",NA(),EU7)</f>
        <v>366.2</v>
      </c>
      <c r="EP18" s="82">
        <f>IF(EV7="-",NA(),EV7)</f>
        <v>369.14</v>
      </c>
      <c r="EQ18" s="82">
        <f>IF(EW7="-",NA(),EW7)</f>
        <v>371.91</v>
      </c>
      <c r="ER18" s="2"/>
      <c r="ES18" s="2"/>
      <c r="ET18" s="2"/>
      <c r="EU18" s="2"/>
      <c r="EV18" s="80" t="s">
        <v>112</v>
      </c>
      <c r="EW18" s="81">
        <f>IF(FC7="-",NA(),FC7)</f>
        <v>16.7</v>
      </c>
      <c r="EX18" s="81">
        <f>IF(FD7="-",NA(),FD7)</f>
        <v>17</v>
      </c>
      <c r="EY18" s="81">
        <f>IF(FE7="-",NA(),FE7)</f>
        <v>17.399999999999999</v>
      </c>
      <c r="EZ18" s="81">
        <f>IF(FF7="-",NA(),FF7)</f>
        <v>17.399999999999999</v>
      </c>
      <c r="FA18" s="81">
        <f>IF(FG7="-",NA(),FG7)</f>
        <v>17.7</v>
      </c>
      <c r="FB18" s="2"/>
      <c r="FC18" s="2"/>
      <c r="FD18" s="2"/>
      <c r="FE18" s="2"/>
    </row>
    <row r="19" spans="1:16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80" t="s">
        <v>112</v>
      </c>
      <c r="AC19" s="81">
        <f>IF(AI7="-",NA(),AI7)</f>
        <v>99.1</v>
      </c>
      <c r="AD19" s="81">
        <f>IF(AJ7="-",NA(),AJ7)</f>
        <v>101.1</v>
      </c>
      <c r="AE19" s="81">
        <f>IF(AK7="-",NA(),AK7)</f>
        <v>103</v>
      </c>
      <c r="AF19" s="81">
        <f>IF(AL7="-",NA(),AL7)</f>
        <v>102.8</v>
      </c>
      <c r="AG19" s="81">
        <f>IF(AM7="-",NA(),AM7)</f>
        <v>104.1</v>
      </c>
      <c r="AH19" s="2"/>
      <c r="AI19" s="2"/>
      <c r="AJ19" s="2"/>
      <c r="AK19" s="2"/>
      <c r="AL19" s="2"/>
      <c r="AM19" s="80" t="s">
        <v>121</v>
      </c>
      <c r="AN19" s="84">
        <f>$AY$7</f>
        <v>100</v>
      </c>
      <c r="AO19" s="84">
        <f>$AY$7</f>
        <v>100</v>
      </c>
      <c r="AP19" s="84">
        <f>$AY$7</f>
        <v>100</v>
      </c>
      <c r="AQ19" s="84">
        <f>$AY$7</f>
        <v>100</v>
      </c>
      <c r="AR19" s="84">
        <f>$AY$7</f>
        <v>100</v>
      </c>
      <c r="AS19" s="2"/>
      <c r="AT19" s="2"/>
      <c r="AU19" s="2"/>
      <c r="AV19" s="2"/>
      <c r="AW19" s="2"/>
      <c r="AX19" s="80" t="s">
        <v>121</v>
      </c>
      <c r="AY19" s="84">
        <f>$BJ$7</f>
        <v>100</v>
      </c>
      <c r="AZ19" s="84">
        <f>$BJ$7</f>
        <v>100</v>
      </c>
      <c r="BA19" s="84">
        <f>$BJ$7</f>
        <v>100</v>
      </c>
      <c r="BB19" s="84">
        <f>$BJ$7</f>
        <v>100</v>
      </c>
      <c r="BC19" s="84">
        <f>$BJ$7</f>
        <v>100</v>
      </c>
      <c r="BD19" s="2"/>
      <c r="BE19" s="2"/>
      <c r="BF19" s="2"/>
      <c r="BG19" s="2"/>
      <c r="BH19" s="2"/>
      <c r="BI19" s="80" t="s">
        <v>121</v>
      </c>
      <c r="BJ19" s="84">
        <f>$BU$7</f>
        <v>0</v>
      </c>
      <c r="BK19" s="84">
        <f>$BU$7</f>
        <v>0</v>
      </c>
      <c r="BL19" s="84">
        <f>$BU$7</f>
        <v>0</v>
      </c>
      <c r="BM19" s="84">
        <f>$BU$7</f>
        <v>0</v>
      </c>
      <c r="BN19" s="84">
        <f>$BU$7</f>
        <v>0</v>
      </c>
      <c r="BO19" s="2"/>
      <c r="BP19" s="2"/>
      <c r="BQ19" s="2"/>
      <c r="BR19" s="2"/>
      <c r="BS19" s="2"/>
      <c r="BT19" s="83" t="s">
        <v>114</v>
      </c>
      <c r="BU19" s="81">
        <f t="shared" ref="BU19:BY21" si="5">IF(BU12="-",NA(),BU12)</f>
        <v>164.8</v>
      </c>
      <c r="BV19" s="81">
        <f t="shared" si="5"/>
        <v>161.30000000000001</v>
      </c>
      <c r="BW19" s="81">
        <f t="shared" si="5"/>
        <v>160.4</v>
      </c>
      <c r="BX19" s="81">
        <f t="shared" si="5"/>
        <v>156.4</v>
      </c>
      <c r="BY19" s="81">
        <f t="shared" si="5"/>
        <v>152.69999999999999</v>
      </c>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row>
    <row r="20" spans="1:16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80" t="s">
        <v>121</v>
      </c>
      <c r="AC20" s="84">
        <f t="shared" ref="AC20:AG20" si="6">$AN$7</f>
        <v>100</v>
      </c>
      <c r="AD20" s="84">
        <f t="shared" si="6"/>
        <v>100</v>
      </c>
      <c r="AE20" s="84">
        <f t="shared" si="6"/>
        <v>100</v>
      </c>
      <c r="AF20" s="84">
        <f t="shared" si="6"/>
        <v>100</v>
      </c>
      <c r="AG20" s="84">
        <f t="shared" si="6"/>
        <v>100</v>
      </c>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85" t="s">
        <v>122</v>
      </c>
      <c r="BJ20" s="2"/>
      <c r="BK20" s="2"/>
      <c r="BL20" s="2"/>
      <c r="BM20" s="2"/>
      <c r="BN20" s="2"/>
      <c r="BO20" s="2"/>
      <c r="BP20" s="2"/>
      <c r="BQ20" s="2"/>
      <c r="BR20" s="2"/>
      <c r="BS20" s="2"/>
      <c r="BT20" s="83" t="s">
        <v>116</v>
      </c>
      <c r="BU20" s="81">
        <f t="shared" si="5"/>
        <v>24</v>
      </c>
      <c r="BV20" s="81">
        <f t="shared" si="5"/>
        <v>19.8</v>
      </c>
      <c r="BW20" s="81">
        <f t="shared" si="5"/>
        <v>17.7</v>
      </c>
      <c r="BX20" s="81">
        <f t="shared" si="5"/>
        <v>15.7</v>
      </c>
      <c r="BY20" s="81">
        <f t="shared" si="5"/>
        <v>13.6</v>
      </c>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row>
    <row r="21" spans="1:16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83" t="s">
        <v>117</v>
      </c>
      <c r="BU21" s="81">
        <f t="shared" si="5"/>
        <v>203</v>
      </c>
      <c r="BV21" s="81">
        <f t="shared" si="5"/>
        <v>189.9</v>
      </c>
      <c r="BW21" s="81">
        <f t="shared" si="5"/>
        <v>183</v>
      </c>
      <c r="BX21" s="81">
        <f t="shared" si="5"/>
        <v>181.8</v>
      </c>
      <c r="BY21" s="81">
        <f t="shared" si="5"/>
        <v>177.3</v>
      </c>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row>
    <row r="22" spans="1:161">
      <c r="AB22" s="2"/>
      <c r="AC22" s="2"/>
      <c r="AD22" s="2"/>
      <c r="AE22" s="2"/>
      <c r="AF22" s="2"/>
      <c r="AG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2017-08-18T02:20:22Z</cp:lastPrinted>
  <dcterms:created xsi:type="dcterms:W3CDTF">2017-06-20T04:11:44Z</dcterms:created>
  <dcterms:modified xsi:type="dcterms:W3CDTF">2017-08-25T07:39:25Z</dcterms:modified>
</cp:coreProperties>
</file>