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JT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D12" i="5"/>
  <c r="MC12" i="5"/>
  <c r="MB12" i="5"/>
  <c r="MA12" i="5"/>
  <c r="LZ12" i="5"/>
  <c r="LF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R18" i="5" s="1"/>
  <c r="LO8" i="5"/>
  <c r="LF8" i="5"/>
  <c r="LE8" i="5"/>
  <c r="KV8" i="5"/>
  <c r="KU8" i="5"/>
  <c r="KT8" i="5"/>
  <c r="KK8" i="5"/>
  <c r="KJ8" i="5"/>
  <c r="JZ8" i="5"/>
  <c r="JQ8" i="5"/>
  <c r="JS12" i="5" s="1"/>
  <c r="JP8" i="5"/>
  <c r="JG8" i="5"/>
  <c r="JF8" i="5"/>
  <c r="IW8" i="5"/>
  <c r="JA12" i="5" s="1"/>
  <c r="IV8" i="5"/>
  <c r="IU8" i="5"/>
  <c r="IL8" i="5"/>
  <c r="IK8" i="5"/>
  <c r="IA8" i="5"/>
  <c r="HR8" i="5"/>
  <c r="HT18" i="5" s="1"/>
  <c r="HQ8" i="5"/>
  <c r="HH8" i="5"/>
  <c r="HH12" i="5" s="1"/>
  <c r="HG8" i="5"/>
  <c r="GX8" i="5"/>
  <c r="GW8" i="5"/>
  <c r="GV8" i="5"/>
  <c r="GL8" i="5"/>
  <c r="GB8" i="5"/>
  <c r="FR8" i="5"/>
  <c r="FH8" i="5"/>
  <c r="EX8" i="5"/>
  <c r="EW8" i="5"/>
  <c r="EM8" i="5"/>
  <c r="EC8" i="5"/>
  <c r="DS8" i="5"/>
  <c r="DI8" i="5"/>
  <c r="CY8" i="5"/>
  <c r="CX8" i="5"/>
  <c r="CN8" i="5"/>
  <c r="CD8" i="5"/>
  <c r="BS8" i="5"/>
  <c r="BH8" i="5"/>
  <c r="AW8" i="5"/>
  <c r="AW6" i="5"/>
  <c r="L19" i="4" s="1"/>
  <c r="AV6" i="5"/>
  <c r="AU6" i="5"/>
  <c r="AT6" i="5"/>
  <c r="AS6" i="5"/>
  <c r="L16" i="4" s="1"/>
  <c r="AR6" i="5"/>
  <c r="AQ6" i="5"/>
  <c r="AP6" i="5"/>
  <c r="AO6" i="5"/>
  <c r="N15" i="4" s="1"/>
  <c r="AN6" i="5"/>
  <c r="AM6" i="5"/>
  <c r="AL6" i="5"/>
  <c r="AK6" i="5"/>
  <c r="F15" i="4" s="1"/>
  <c r="AJ6" i="5"/>
  <c r="AI6" i="5"/>
  <c r="AH6" i="5"/>
  <c r="AG6" i="5"/>
  <c r="H14" i="4" s="1"/>
  <c r="AF6" i="5"/>
  <c r="AE6" i="5"/>
  <c r="AD6" i="5"/>
  <c r="AC6" i="5"/>
  <c r="J13" i="4" s="1"/>
  <c r="AB6" i="5"/>
  <c r="AA6" i="5"/>
  <c r="Z6" i="5"/>
  <c r="Y6" i="5"/>
  <c r="L12" i="4" s="1"/>
  <c r="X6" i="5"/>
  <c r="W6" i="5"/>
  <c r="V6" i="5"/>
  <c r="U6" i="5"/>
  <c r="B9" i="4" s="1"/>
  <c r="T6" i="5"/>
  <c r="S6" i="5"/>
  <c r="R6" i="5"/>
  <c r="Q6" i="5"/>
  <c r="P6" i="5"/>
  <c r="N5" i="4" s="1"/>
  <c r="O6" i="5"/>
  <c r="N6" i="5"/>
  <c r="F5" i="4" s="1"/>
  <c r="M6" i="5"/>
  <c r="B5" i="4" s="1"/>
  <c r="L6" i="5"/>
  <c r="FS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J7" i="4"/>
  <c r="J5" i="4"/>
  <c r="J3" i="4"/>
  <c r="B3" i="4"/>
  <c r="HU12" i="5" l="1"/>
  <c r="LS12"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<sst xmlns="http://schemas.openxmlformats.org/spreadsheetml/2006/main" count="888" uniqueCount="180">
  <si>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</si>
  <si>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</si>
  <si>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</si>
  <si>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</si>
  <si>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</si>
  <si>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</si>
  <si>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</si>
  <si>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</si>
  <si>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</si>
  <si>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</si>
  <si>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</si>
  <si>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</si>
  <si>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</si>
  <si>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</si>
  <si>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</si>
  <si>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</si>
  <si>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</si>
  <si>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</si>
  <si>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</si>
  <si>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</si>
  <si>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</si>
  <si>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</si>
  <si>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</si>
  <si>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</si>
  <si>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</si>
  <si>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</si>
  <si>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</si>
  <si>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</si>
  <si>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</si>
  <si>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</si>
  <si>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</si>
  <si>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</si>
  <si>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</si>
  <si>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</si>
  <si>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</si>
  <si>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</si>
  <si>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</si>
  <si>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</si>
  <si>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</si>
  <si>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</si>
  <si>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</si>
  <si>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</si>
  <si>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</si>
  <si>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</si>
  <si>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</si>
  <si>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</si>
  <si>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</si>
  <si>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</si>
  <si>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</si>
  <si>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</si>
  <si>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</si>
  <si>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</si>
  <si>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</si>
  <si>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</si>
  <si>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</si>
  <si>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</si>
  <si>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</si>
  <si>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</si>
  <si>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</si>
  <si>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</si>
  <si>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</si>
  <si>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</si>
  <si>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</si>
  <si>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</si>
  <si>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</si>
  <si>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</si>
  <si>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</si>
  <si>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</si>
  <si>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</si>
  <si>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</si>
  <si>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</si>
  <si>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</si>
  <si>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</si>
  <si>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</si>
  <si>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</si>
  <si>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</si>
  <si>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</si>
  <si>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</si>
  <si>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</si>
  <si>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</si>
  <si>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</si>
  <si>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</si>
  <si>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</si>
  <si>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</si>
  <si>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</si>
  <si>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</si>
  <si>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</si>
  <si>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</si>
  <si>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</si>
  <si>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</si>
  <si>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</si>
  <si>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</si>
  <si>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</si>
  <si>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</si>
  <si>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</si>
  <si>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</si>
  <si>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</si>
  <si>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</si>
  <si>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</si>
  <si>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</si>
  <si>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</si>
  <si>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</si>
  <si>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</si>
  <si>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</si>
  <si>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</si>
  <si>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</si>
  <si>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</si>
  <si>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</si>
  <si>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</si>
  <si>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</si>
  <si>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</si>
  <si>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</si>
  <si>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</si>
  <si>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</si>
  <si>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221007</t>
  </si>
  <si>
    <t>47</t>
  </si>
  <si>
    <t>04</t>
  </si>
  <si>
    <t>0</t>
  </si>
  <si>
    <t>000</t>
  </si>
  <si>
    <t>静岡県　静岡市</t>
  </si>
  <si>
    <t>法非適用</t>
  </si>
  <si>
    <t>電気事業</t>
  </si>
  <si>
    <t>該当数値なし</t>
  </si>
  <si>
    <t>-</t>
  </si>
  <si>
    <t>平成36年3月31日　静岡市西ケ谷清掃工場ほか</t>
  </si>
  <si>
    <t>平成42年7月25日　静岡市西ケ谷清掃工場</t>
  </si>
  <si>
    <t>無</t>
  </si>
  <si>
    <t>日本ロジテック協同組合
中部電力株式会社
サミットエナジー株式会社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</si>
  <si>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</si>
  <si>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</si>
  <si>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</si>
  <si>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</si>
  <si>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</si>
  <si>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</si>
  <si>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</si>
  <si>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</si>
  <si>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</si>
  <si>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</si>
  <si>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</si>
  <si>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</si>
  <si>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</si>
  <si>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</si>
  <si>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</si>
  <si>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</si>
  <si>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</si>
  <si>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</si>
  <si>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</si>
  <si>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</si>
  <si>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</si>
  <si>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</si>
  <si>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</si>
  <si>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</si>
  <si>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</si>
  <si>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</si>
  <si>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</si>
  <si>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</si>
  <si>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</si>
  <si>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</si>
  <si>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</si>
  <si>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</si>
  <si>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</si>
  <si>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</si>
  <si>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</si>
  <si>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</si>
  <si>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</si>
  <si>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</si>
  <si>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</si>
  <si>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</si>
  <si>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</si>
  <si>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</si>
  <si>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</si>
  <si>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</si>
  <si>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</si>
  <si>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過去５年間において収益的収支比率及び営業収支比率は共に100％を超えており、全国平均と比較しても上回っていることから、経営の健全性は概ね保たれていると判断できる。
　平成25年度に両指標が急激に上昇しているのは、固定価格買取制度の施行及び売電先の選定方法の変更に伴い、売電単価が上昇し収入が増加したことによる。平成26年度以降は消費税及び地方消費税の支払が増加したことや発電量の減少による収入の低下等の要因で両指標とも漸減傾向にあり、それはEBITDAの数値の推移にも表れている。
　今後、売電単価の減少が見込まれる中で、収益を維持、改善していく取組が必要である。</t>
    <rPh sb="1" eb="3">
      <t>カコ</t>
    </rPh>
    <rPh sb="4" eb="6">
      <t>ネンカン</t>
    </rPh>
    <rPh sb="10" eb="13">
      <t>シュウエキテキ</t>
    </rPh>
    <rPh sb="13" eb="15">
      <t>シュウシ</t>
    </rPh>
    <rPh sb="15" eb="17">
      <t>ヒリツ</t>
    </rPh>
    <rPh sb="17" eb="18">
      <t>オヨ</t>
    </rPh>
    <rPh sb="19" eb="21">
      <t>エイギョウ</t>
    </rPh>
    <rPh sb="21" eb="23">
      <t>シュウシ</t>
    </rPh>
    <rPh sb="23" eb="25">
      <t>ヒリツ</t>
    </rPh>
    <rPh sb="26" eb="27">
      <t>トモ</t>
    </rPh>
    <rPh sb="33" eb="34">
      <t>コ</t>
    </rPh>
    <rPh sb="39" eb="41">
      <t>ゼンコク</t>
    </rPh>
    <rPh sb="41" eb="43">
      <t>ヘイキン</t>
    </rPh>
    <rPh sb="44" eb="46">
      <t>ヒカク</t>
    </rPh>
    <rPh sb="49" eb="51">
      <t>ウワマワ</t>
    </rPh>
    <rPh sb="60" eb="62">
      <t>ケイエイ</t>
    </rPh>
    <rPh sb="63" eb="66">
      <t>ケンゼンセイ</t>
    </rPh>
    <rPh sb="67" eb="68">
      <t>オオム</t>
    </rPh>
    <rPh sb="69" eb="70">
      <t>タモ</t>
    </rPh>
    <rPh sb="76" eb="78">
      <t>ハンダン</t>
    </rPh>
    <rPh sb="84" eb="86">
      <t>ヘイセイ</t>
    </rPh>
    <rPh sb="88" eb="90">
      <t>ネンド</t>
    </rPh>
    <rPh sb="91" eb="92">
      <t>リョウ</t>
    </rPh>
    <rPh sb="92" eb="94">
      <t>シヒョウ</t>
    </rPh>
    <rPh sb="95" eb="97">
      <t>キュウゲキ</t>
    </rPh>
    <rPh sb="98" eb="100">
      <t>ジョウショウ</t>
    </rPh>
    <rPh sb="107" eb="109">
      <t>コテイ</t>
    </rPh>
    <rPh sb="109" eb="111">
      <t>カカク</t>
    </rPh>
    <rPh sb="111" eb="113">
      <t>カイト</t>
    </rPh>
    <rPh sb="113" eb="115">
      <t>セイド</t>
    </rPh>
    <rPh sb="116" eb="118">
      <t>セコウ</t>
    </rPh>
    <rPh sb="118" eb="119">
      <t>オヨ</t>
    </rPh>
    <rPh sb="122" eb="123">
      <t>サキ</t>
    </rPh>
    <rPh sb="124" eb="126">
      <t>センテイ</t>
    </rPh>
    <rPh sb="126" eb="128">
      <t>ホウホウ</t>
    </rPh>
    <rPh sb="129" eb="131">
      <t>ヘンコウ</t>
    </rPh>
    <rPh sb="132" eb="133">
      <t>トモナ</t>
    </rPh>
    <rPh sb="137" eb="139">
      <t>タンカ</t>
    </rPh>
    <rPh sb="140" eb="142">
      <t>ジョウショウ</t>
    </rPh>
    <rPh sb="143" eb="145">
      <t>シュウニュウ</t>
    </rPh>
    <rPh sb="146" eb="148">
      <t>ゾウカ</t>
    </rPh>
    <rPh sb="156" eb="158">
      <t>ヘイセイ</t>
    </rPh>
    <rPh sb="160" eb="162">
      <t>ネンド</t>
    </rPh>
    <rPh sb="162" eb="164">
      <t>イコウ</t>
    </rPh>
    <rPh sb="165" eb="168">
      <t>ショウヒゼイ</t>
    </rPh>
    <rPh sb="168" eb="169">
      <t>オヨ</t>
    </rPh>
    <rPh sb="170" eb="172">
      <t>チホウ</t>
    </rPh>
    <rPh sb="172" eb="175">
      <t>ショウヒゼイ</t>
    </rPh>
    <rPh sb="176" eb="178">
      <t>シハライ</t>
    </rPh>
    <rPh sb="179" eb="181">
      <t>ゾウカ</t>
    </rPh>
    <rPh sb="186" eb="188">
      <t>ハツデン</t>
    </rPh>
    <rPh sb="188" eb="189">
      <t>リョウ</t>
    </rPh>
    <rPh sb="190" eb="192">
      <t>ゲンショウ</t>
    </rPh>
    <rPh sb="195" eb="197">
      <t>シュウニュウ</t>
    </rPh>
    <rPh sb="198" eb="200">
      <t>テイカ</t>
    </rPh>
    <rPh sb="200" eb="201">
      <t>トウ</t>
    </rPh>
    <rPh sb="202" eb="204">
      <t>ヨウイン</t>
    </rPh>
    <rPh sb="205" eb="206">
      <t>リョウ</t>
    </rPh>
    <rPh sb="206" eb="208">
      <t>シヒョウ</t>
    </rPh>
    <rPh sb="210" eb="212">
      <t>ザンゲン</t>
    </rPh>
    <rPh sb="212" eb="214">
      <t>ケイコウ</t>
    </rPh>
    <rPh sb="228" eb="230">
      <t>スウチ</t>
    </rPh>
    <rPh sb="231" eb="233">
      <t>スイイ</t>
    </rPh>
    <rPh sb="235" eb="236">
      <t>アラワ</t>
    </rPh>
    <rPh sb="243" eb="245">
      <t>コンゴ</t>
    </rPh>
    <rPh sb="246" eb="247">
      <t>ウ</t>
    </rPh>
    <rPh sb="248" eb="250">
      <t>タンカ</t>
    </rPh>
    <rPh sb="251" eb="253">
      <t>ゲンショウ</t>
    </rPh>
    <rPh sb="254" eb="256">
      <t>ミコ</t>
    </rPh>
    <rPh sb="259" eb="260">
      <t>ナカ</t>
    </rPh>
    <rPh sb="262" eb="264">
      <t>シュウエキ</t>
    </rPh>
    <rPh sb="265" eb="267">
      <t>イジ</t>
    </rPh>
    <rPh sb="268" eb="270">
      <t>カイゼン</t>
    </rPh>
    <rPh sb="274" eb="276">
      <t>トリクミ</t>
    </rPh>
    <rPh sb="277" eb="279">
      <t>ヒツヨウ</t>
    </rPh>
    <phoneticPr fontId="3"/>
  </si>
  <si>
    <t>　収益的収支比率や営業収支率は共に100％を上回っているため、経営の健全性は概ね保たれていると判断できる。しかし、経年比較では数値が漸減傾向にあることや企業債残高対料金収入比率が全国平均を上回っていること等を考慮し、将来の負担を増やさないためにも投資と財政のバランスを図りながら事業を推進する必要がある。
　なお、当市の電気事業については平成29年度より公営企業としては廃止し、一般会計の中で事業を継続している。</t>
    <rPh sb="1" eb="4">
      <t>シュウエキテキ</t>
    </rPh>
    <rPh sb="4" eb="6">
      <t>シュウシ</t>
    </rPh>
    <rPh sb="9" eb="11">
      <t>エイギョウ</t>
    </rPh>
    <rPh sb="11" eb="13">
      <t>シュウシ</t>
    </rPh>
    <rPh sb="15" eb="16">
      <t>トモ</t>
    </rPh>
    <rPh sb="31" eb="33">
      <t>ケイエイ</t>
    </rPh>
    <rPh sb="34" eb="37">
      <t>ケンゼンセイ</t>
    </rPh>
    <rPh sb="38" eb="39">
      <t>オオム</t>
    </rPh>
    <rPh sb="40" eb="41">
      <t>タモ</t>
    </rPh>
    <rPh sb="47" eb="49">
      <t>ハンダン</t>
    </rPh>
    <rPh sb="57" eb="59">
      <t>ケイネン</t>
    </rPh>
    <rPh sb="59" eb="61">
      <t>ヒカク</t>
    </rPh>
    <rPh sb="63" eb="65">
      <t>スウチ</t>
    </rPh>
    <rPh sb="66" eb="68">
      <t>ゼンゲン</t>
    </rPh>
    <rPh sb="68" eb="70">
      <t>ケイコウ</t>
    </rPh>
    <rPh sb="82" eb="84">
      <t>リョウキン</t>
    </rPh>
    <rPh sb="84" eb="86">
      <t>シュウニュウ</t>
    </rPh>
    <rPh sb="89" eb="91">
      <t>ゼンコク</t>
    </rPh>
    <rPh sb="102" eb="103">
      <t>ナド</t>
    </rPh>
    <rPh sb="104" eb="106">
      <t>コウリョ</t>
    </rPh>
    <rPh sb="158" eb="160">
      <t>トウシ</t>
    </rPh>
    <rPh sb="161" eb="163">
      <t>デンキ</t>
    </rPh>
    <rPh sb="163" eb="165">
      <t>ジギョウ</t>
    </rPh>
    <rPh sb="170" eb="172">
      <t>ヘイセイ</t>
    </rPh>
    <rPh sb="174" eb="176">
      <t>ネンド</t>
    </rPh>
    <rPh sb="178" eb="180">
      <t>コウエイ</t>
    </rPh>
    <rPh sb="180" eb="182">
      <t>キギョウ</t>
    </rPh>
    <rPh sb="186" eb="188">
      <t>ハイシ</t>
    </rPh>
    <rPh sb="190" eb="192">
      <t>イッパン</t>
    </rPh>
    <rPh sb="192" eb="194">
      <t>カイケイ</t>
    </rPh>
    <rPh sb="195" eb="196">
      <t>ナカ</t>
    </rPh>
    <rPh sb="197" eb="199">
      <t>ジギョウ</t>
    </rPh>
    <rPh sb="200" eb="202">
      <t>ケイゾク</t>
    </rPh>
    <phoneticPr fontId="3"/>
  </si>
  <si>
    <t>次年度への繰り越し　　　51,507千円
一般会計への繰出し
目的：清掃工場の運転に要する経費　381,000千円
      一般廃棄物処理施設整備基金積立金　150,000千円</t>
    <phoneticPr fontId="6"/>
  </si>
  <si>
    <t>日本ロジテック協同組合、
中部電力株式会社、
サミットエナジー株式会社</t>
    <phoneticPr fontId="3"/>
  </si>
  <si>
    <t>平成42年7月25日
静岡市西ケ谷清掃工場</t>
    <phoneticPr fontId="3"/>
  </si>
  <si>
    <t>平成36年3月31日
静岡市西ケ谷清掃工場ほか</t>
    <phoneticPr fontId="3"/>
  </si>
  <si>
    <r>
      <t>　設備利用率は概ね全国平均を超えているものの、経年比較では漸減している傾向にある。ごみ発電はごみ処理量によって発電量が左右される特徴があり、発電量の減少が必ずしも効率的な運用ができていないことを意味するものではないが、よりよい設備利用のあり方を検討していく。
　FIT収入割合は全国平均を下回っているが、これは発電量のすべてが固定価格買取の対象にならないというごみ発電の特性やFIT認定を受けている発電所が１つのみであること等の要因によるものと考えられる。
　企業債残高対料金収入比率は、全国平均に比べ高い数値となっている。過去５年間において新規の借り入れを実行しておらず、企業債現在高は減少しているものの、料金収入の減少から当該指標の数値が高くなっているものと考えられる。今後も確実な償還を行っていくとともに料金収入の増加による償還財源の確保を目指した取組みが必要である。
　</t>
    </r>
    <r>
      <rPr>
        <sz val="14"/>
        <rFont val="ＭＳ ゴシック"/>
        <family val="3"/>
        <charset val="128"/>
      </rPr>
      <t>なお、当該公営企業における設備修繕はごみ焼却施設と併せ一般会計において行っていることから、修繕費比率は算出されない。</t>
    </r>
    <rPh sb="1" eb="3">
      <t>セツビ</t>
    </rPh>
    <rPh sb="3" eb="6">
      <t>リヨウリツ</t>
    </rPh>
    <rPh sb="7" eb="8">
      <t>オオム</t>
    </rPh>
    <rPh sb="14" eb="15">
      <t>コ</t>
    </rPh>
    <rPh sb="23" eb="25">
      <t>ケイネン</t>
    </rPh>
    <rPh sb="25" eb="27">
      <t>ヒカク</t>
    </rPh>
    <rPh sb="29" eb="31">
      <t>ザンゲン</t>
    </rPh>
    <rPh sb="35" eb="37">
      <t>ケイコウ</t>
    </rPh>
    <rPh sb="43" eb="45">
      <t>ハツデン</t>
    </rPh>
    <rPh sb="48" eb="50">
      <t>ショリ</t>
    </rPh>
    <rPh sb="50" eb="51">
      <t>リョウ</t>
    </rPh>
    <rPh sb="55" eb="57">
      <t>ハツデン</t>
    </rPh>
    <rPh sb="57" eb="58">
      <t>リョウ</t>
    </rPh>
    <rPh sb="59" eb="61">
      <t>サユウ</t>
    </rPh>
    <rPh sb="64" eb="66">
      <t>トクチョウ</t>
    </rPh>
    <rPh sb="70" eb="72">
      <t>ハツデン</t>
    </rPh>
    <rPh sb="72" eb="73">
      <t>リョウ</t>
    </rPh>
    <rPh sb="74" eb="76">
      <t>ゲンショウ</t>
    </rPh>
    <rPh sb="77" eb="78">
      <t>カナラ</t>
    </rPh>
    <rPh sb="81" eb="83">
      <t>コウリツ</t>
    </rPh>
    <rPh sb="83" eb="84">
      <t>テキ</t>
    </rPh>
    <rPh sb="85" eb="87">
      <t>ウンヨウ</t>
    </rPh>
    <rPh sb="97" eb="99">
      <t>イミ</t>
    </rPh>
    <rPh sb="113" eb="115">
      <t>セツビ</t>
    </rPh>
    <rPh sb="115" eb="117">
      <t>リヨウ</t>
    </rPh>
    <rPh sb="120" eb="121">
      <t>カタ</t>
    </rPh>
    <rPh sb="122" eb="124">
      <t>ケントウ</t>
    </rPh>
    <rPh sb="155" eb="157">
      <t>ハツデン</t>
    </rPh>
    <rPh sb="157" eb="158">
      <t>リョウ</t>
    </rPh>
    <rPh sb="163" eb="165">
      <t>コテイ</t>
    </rPh>
    <rPh sb="165" eb="167">
      <t>カカク</t>
    </rPh>
    <rPh sb="167" eb="169">
      <t>カイト</t>
    </rPh>
    <rPh sb="170" eb="172">
      <t>タイショウ</t>
    </rPh>
    <rPh sb="182" eb="184">
      <t>ハツデン</t>
    </rPh>
    <rPh sb="185" eb="187">
      <t>トクセイ</t>
    </rPh>
    <rPh sb="212" eb="213">
      <t>トウ</t>
    </rPh>
    <rPh sb="214" eb="216">
      <t>ヨウイン</t>
    </rPh>
    <rPh sb="222" eb="223">
      <t>カンガ</t>
    </rPh>
    <rPh sb="230" eb="232">
      <t>キギョウ</t>
    </rPh>
    <rPh sb="232" eb="233">
      <t>サイ</t>
    </rPh>
    <rPh sb="233" eb="235">
      <t>ザンダカ</t>
    </rPh>
    <rPh sb="235" eb="236">
      <t>タイ</t>
    </rPh>
    <rPh sb="236" eb="238">
      <t>リョウキン</t>
    </rPh>
    <rPh sb="238" eb="240">
      <t>シュウニュウ</t>
    </rPh>
    <rPh sb="240" eb="242">
      <t>ヒリツ</t>
    </rPh>
    <rPh sb="244" eb="246">
      <t>ゼンコク</t>
    </rPh>
    <rPh sb="246" eb="248">
      <t>ヘイキン</t>
    </rPh>
    <rPh sb="249" eb="250">
      <t>クラ</t>
    </rPh>
    <rPh sb="251" eb="252">
      <t>タカ</t>
    </rPh>
    <rPh sb="253" eb="255">
      <t>スウチ</t>
    </rPh>
    <rPh sb="262" eb="264">
      <t>カコ</t>
    </rPh>
    <rPh sb="265" eb="266">
      <t>ネン</t>
    </rPh>
    <rPh sb="266" eb="267">
      <t>カン</t>
    </rPh>
    <rPh sb="271" eb="273">
      <t>シンキ</t>
    </rPh>
    <rPh sb="274" eb="275">
      <t>カ</t>
    </rPh>
    <rPh sb="276" eb="277">
      <t>イ</t>
    </rPh>
    <rPh sb="279" eb="281">
      <t>ジッコウ</t>
    </rPh>
    <rPh sb="287" eb="289">
      <t>キギョウ</t>
    </rPh>
    <rPh sb="289" eb="290">
      <t>サイ</t>
    </rPh>
    <rPh sb="290" eb="293">
      <t>ゲンザイダカ</t>
    </rPh>
    <rPh sb="294" eb="296">
      <t>ゲンショウ</t>
    </rPh>
    <rPh sb="304" eb="306">
      <t>リョウキン</t>
    </rPh>
    <rPh sb="306" eb="308">
      <t>シュウニュウ</t>
    </rPh>
    <rPh sb="309" eb="311">
      <t>ゲンショウ</t>
    </rPh>
    <rPh sb="313" eb="315">
      <t>トウガイ</t>
    </rPh>
    <rPh sb="315" eb="317">
      <t>シヒョウ</t>
    </rPh>
    <rPh sb="318" eb="320">
      <t>スウチ</t>
    </rPh>
    <rPh sb="321" eb="322">
      <t>タカ</t>
    </rPh>
    <rPh sb="331" eb="332">
      <t>カンガ</t>
    </rPh>
    <rPh sb="337" eb="339">
      <t>コンゴ</t>
    </rPh>
    <rPh sb="340" eb="342">
      <t>カクジツ</t>
    </rPh>
    <rPh sb="343" eb="345">
      <t>ショウカン</t>
    </rPh>
    <rPh sb="346" eb="347">
      <t>オコナ</t>
    </rPh>
    <rPh sb="355" eb="357">
      <t>リョウキン</t>
    </rPh>
    <rPh sb="357" eb="359">
      <t>シュウニュウ</t>
    </rPh>
    <rPh sb="360" eb="362">
      <t>ゾウカ</t>
    </rPh>
    <rPh sb="365" eb="367">
      <t>ショウカン</t>
    </rPh>
    <rPh sb="367" eb="369">
      <t>ザイゲン</t>
    </rPh>
    <rPh sb="370" eb="372">
      <t>カクホ</t>
    </rPh>
    <rPh sb="373" eb="375">
      <t>メザ</t>
    </rPh>
    <rPh sb="377" eb="378">
      <t>ト</t>
    </rPh>
    <rPh sb="378" eb="379">
      <t>ク</t>
    </rPh>
    <rPh sb="381" eb="383">
      <t>ヒツヨウ</t>
    </rPh>
    <rPh sb="393" eb="395">
      <t>トウガイ</t>
    </rPh>
    <rPh sb="395" eb="397">
      <t>コウエイ</t>
    </rPh>
    <rPh sb="397" eb="399">
      <t>キギョウ</t>
    </rPh>
    <rPh sb="403" eb="405">
      <t>セツビ</t>
    </rPh>
    <rPh sb="405" eb="407">
      <t>シュウゼン</t>
    </rPh>
    <rPh sb="410" eb="412">
      <t>ショウキャク</t>
    </rPh>
    <rPh sb="412" eb="414">
      <t>シセツ</t>
    </rPh>
    <rPh sb="415" eb="416">
      <t>アワ</t>
    </rPh>
    <rPh sb="417" eb="419">
      <t>イッパン</t>
    </rPh>
    <rPh sb="419" eb="421">
      <t>カイケイ</t>
    </rPh>
    <rPh sb="425" eb="426">
      <t>オコナ</t>
    </rPh>
    <rPh sb="435" eb="437">
      <t>シュウゼン</t>
    </rPh>
    <rPh sb="437" eb="438">
      <t>ヒ</t>
    </rPh>
    <rPh sb="438" eb="440">
      <t>ヒリツ</t>
    </rPh>
    <rPh sb="441" eb="443">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</si>
</sst>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wrapText="1" shrinkToFit="1"/>
      <protection locked="0"/>
    </xf>
    <xf numFmtId="0" fontId="8" fillId="0" borderId="11" xfId="1" applyFont="1" applyFill="1" applyBorder="1" applyAlignment="1" applyProtection="1">
      <alignment horizontal="center" vertical="center" shrinkToFit="1"/>
      <protection locked="0"/>
    </xf>
    <xf numFmtId="0" fontId="8" fillId="0" borderId="11"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shrinkToFit="1"/>
      <protection locked="0"/>
    </xf>
    <xf numFmtId="0" fontId="8" fillId="0" borderId="19" xfId="1" applyFont="1" applyFill="1" applyBorder="1" applyAlignment="1" applyProtection="1">
      <alignment horizontal="center" vertical="center" shrinkToFit="1"/>
      <protection locked="0"/>
    </xf>
    <xf numFmtId="0" fontId="8" fillId="0" borderId="22" xfId="1" applyFont="1" applyFill="1" applyBorder="1" applyAlignment="1" applyProtection="1">
      <alignment horizontal="center" vertical="center" shrinkToFi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1124.2</c:v>
                </c:pt>
                <c:pt idx="1">
                  <c:v>476.9</c:v>
                </c:pt>
                <c:pt idx="2">
                  <c:v>955.1</c:v>
                </c:pt>
                <c:pt idx="3">
                  <c:v>127.9</c:v>
                </c:pt>
                <c:pt idx="4">
                  <c:v>131.69999999999999</c:v>
                </c:pt>
              </c:numCache>
            </c:numRef>
          </c:val>
        </c:ser>
        <c:dLbls>
          <c:showLegendKey val="0"/>
          <c:showVal val="0"/>
          <c:showCatName val="0"/>
          <c:showSerName val="0"/>
          <c:showPercent val="0"/>
          <c:showBubbleSize val="0"/>
        </c:dLbls>
        <c:gapWidth val="180"/>
        <c:overlap val="-90"/>
        <c:axId val="137326648"/>
        <c:axId val="21598229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37326648"/>
        <c:axId val="215982296"/>
      </c:lineChart>
      <c:catAx>
        <c:axId val="137326648"/>
        <c:scaling>
          <c:orientation val="minMax"/>
        </c:scaling>
        <c:delete val="0"/>
        <c:axPos val="b"/>
        <c:numFmt formatCode="ge" sourceLinked="1"/>
        <c:majorTickMark val="none"/>
        <c:minorTickMark val="none"/>
        <c:tickLblPos val="none"/>
        <c:crossAx val="215982296"/>
        <c:crosses val="autoZero"/>
        <c:auto val="0"/>
        <c:lblAlgn val="ctr"/>
        <c:lblOffset val="100"/>
        <c:noMultiLvlLbl val="1"/>
      </c:catAx>
      <c:valAx>
        <c:axId val="215982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7326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1767.9</c:v>
                </c:pt>
                <c:pt idx="1">
                  <c:v>2147.8000000000002</c:v>
                </c:pt>
                <c:pt idx="2">
                  <c:v>4390.5</c:v>
                </c:pt>
                <c:pt idx="3">
                  <c:v>1613.8</c:v>
                </c:pt>
                <c:pt idx="4">
                  <c:v>765.7</c:v>
                </c:pt>
              </c:numCache>
            </c:numRef>
          </c:val>
        </c:ser>
        <c:dLbls>
          <c:showLegendKey val="0"/>
          <c:showVal val="0"/>
          <c:showCatName val="0"/>
          <c:showSerName val="0"/>
          <c:showPercent val="0"/>
          <c:showBubbleSize val="0"/>
        </c:dLbls>
        <c:gapWidth val="180"/>
        <c:overlap val="-90"/>
        <c:axId val="215101760"/>
        <c:axId val="21505456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101760"/>
        <c:axId val="215054568"/>
      </c:lineChart>
      <c:catAx>
        <c:axId val="215101760"/>
        <c:scaling>
          <c:orientation val="minMax"/>
        </c:scaling>
        <c:delete val="0"/>
        <c:axPos val="b"/>
        <c:numFmt formatCode="ge" sourceLinked="1"/>
        <c:majorTickMark val="none"/>
        <c:minorTickMark val="none"/>
        <c:tickLblPos val="none"/>
        <c:crossAx val="215054568"/>
        <c:crosses val="autoZero"/>
        <c:auto val="0"/>
        <c:lblAlgn val="ctr"/>
        <c:lblOffset val="100"/>
        <c:noMultiLvlLbl val="1"/>
      </c:catAx>
      <c:valAx>
        <c:axId val="21505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0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412160"/>
        <c:axId val="21657468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5412160"/>
        <c:axId val="216574680"/>
      </c:lineChart>
      <c:catAx>
        <c:axId val="215412160"/>
        <c:scaling>
          <c:orientation val="minMax"/>
        </c:scaling>
        <c:delete val="0"/>
        <c:axPos val="b"/>
        <c:numFmt formatCode="ge" sourceLinked="1"/>
        <c:majorTickMark val="none"/>
        <c:minorTickMark val="none"/>
        <c:tickLblPos val="none"/>
        <c:crossAx val="216574680"/>
        <c:crosses val="autoZero"/>
        <c:auto val="0"/>
        <c:lblAlgn val="ctr"/>
        <c:lblOffset val="100"/>
        <c:noMultiLvlLbl val="1"/>
      </c:catAx>
      <c:valAx>
        <c:axId val="21657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412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725.7</c:v>
                </c:pt>
                <c:pt idx="1">
                  <c:v>1830</c:v>
                </c:pt>
                <c:pt idx="2">
                  <c:v>1994.6</c:v>
                </c:pt>
                <c:pt idx="3">
                  <c:v>15187.8</c:v>
                </c:pt>
                <c:pt idx="4">
                  <c:v>13909.4</c:v>
                </c:pt>
              </c:numCache>
            </c:numRef>
          </c:val>
        </c:ser>
        <c:dLbls>
          <c:showLegendKey val="0"/>
          <c:showVal val="0"/>
          <c:showCatName val="0"/>
          <c:showSerName val="0"/>
          <c:showPercent val="0"/>
          <c:showBubbleSize val="0"/>
        </c:dLbls>
        <c:gapWidth val="180"/>
        <c:overlap val="-90"/>
        <c:axId val="216138792"/>
        <c:axId val="21575622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216138792"/>
        <c:axId val="215756224"/>
      </c:lineChart>
      <c:catAx>
        <c:axId val="216138792"/>
        <c:scaling>
          <c:orientation val="minMax"/>
        </c:scaling>
        <c:delete val="0"/>
        <c:axPos val="b"/>
        <c:numFmt formatCode="ge" sourceLinked="1"/>
        <c:majorTickMark val="none"/>
        <c:minorTickMark val="none"/>
        <c:tickLblPos val="none"/>
        <c:crossAx val="215756224"/>
        <c:crosses val="autoZero"/>
        <c:auto val="0"/>
        <c:lblAlgn val="ctr"/>
        <c:lblOffset val="100"/>
        <c:noMultiLvlLbl val="1"/>
      </c:catAx>
      <c:valAx>
        <c:axId val="21575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38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548687</c:v>
                </c:pt>
                <c:pt idx="1">
                  <c:v>523807</c:v>
                </c:pt>
                <c:pt idx="2">
                  <c:v>1144869</c:v>
                </c:pt>
                <c:pt idx="3">
                  <c:v>345991</c:v>
                </c:pt>
                <c:pt idx="4">
                  <c:v>278444</c:v>
                </c:pt>
              </c:numCache>
            </c:numRef>
          </c:val>
        </c:ser>
        <c:dLbls>
          <c:showLegendKey val="0"/>
          <c:showVal val="0"/>
          <c:showCatName val="0"/>
          <c:showSerName val="0"/>
          <c:showPercent val="0"/>
          <c:showBubbleSize val="0"/>
        </c:dLbls>
        <c:gapWidth val="180"/>
        <c:overlap val="-90"/>
        <c:axId val="215757008"/>
        <c:axId val="21575740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215757008"/>
        <c:axId val="215757400"/>
      </c:lineChart>
      <c:catAx>
        <c:axId val="215757008"/>
        <c:scaling>
          <c:orientation val="minMax"/>
        </c:scaling>
        <c:delete val="0"/>
        <c:axPos val="b"/>
        <c:numFmt formatCode="ge" sourceLinked="1"/>
        <c:majorTickMark val="none"/>
        <c:minorTickMark val="none"/>
        <c:tickLblPos val="none"/>
        <c:crossAx val="215757400"/>
        <c:crosses val="autoZero"/>
        <c:auto val="0"/>
        <c:lblAlgn val="ctr"/>
        <c:lblOffset val="100"/>
        <c:noMultiLvlLbl val="1"/>
      </c:catAx>
      <c:valAx>
        <c:axId val="2157574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5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59.1</c:v>
                </c:pt>
                <c:pt idx="1">
                  <c:v>59.2</c:v>
                </c:pt>
                <c:pt idx="2">
                  <c:v>57.6</c:v>
                </c:pt>
                <c:pt idx="3">
                  <c:v>55.4</c:v>
                </c:pt>
                <c:pt idx="4">
                  <c:v>46.3</c:v>
                </c:pt>
              </c:numCache>
            </c:numRef>
          </c:val>
        </c:ser>
        <c:dLbls>
          <c:showLegendKey val="0"/>
          <c:showVal val="0"/>
          <c:showCatName val="0"/>
          <c:showSerName val="0"/>
          <c:showPercent val="0"/>
          <c:showBubbleSize val="0"/>
        </c:dLbls>
        <c:gapWidth val="180"/>
        <c:overlap val="-90"/>
        <c:axId val="215760144"/>
        <c:axId val="21576053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215760144"/>
        <c:axId val="215760536"/>
      </c:lineChart>
      <c:catAx>
        <c:axId val="215760144"/>
        <c:scaling>
          <c:orientation val="minMax"/>
        </c:scaling>
        <c:delete val="0"/>
        <c:axPos val="b"/>
        <c:numFmt formatCode="ge" sourceLinked="1"/>
        <c:majorTickMark val="none"/>
        <c:minorTickMark val="none"/>
        <c:tickLblPos val="none"/>
        <c:crossAx val="215760536"/>
        <c:crosses val="autoZero"/>
        <c:auto val="0"/>
        <c:lblAlgn val="ctr"/>
        <c:lblOffset val="100"/>
        <c:noMultiLvlLbl val="1"/>
      </c:catAx>
      <c:valAx>
        <c:axId val="21576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6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5761320"/>
        <c:axId val="21576171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215761320"/>
        <c:axId val="215761712"/>
      </c:lineChart>
      <c:catAx>
        <c:axId val="215761320"/>
        <c:scaling>
          <c:orientation val="minMax"/>
        </c:scaling>
        <c:delete val="0"/>
        <c:axPos val="b"/>
        <c:numFmt formatCode="ge" sourceLinked="1"/>
        <c:majorTickMark val="none"/>
        <c:minorTickMark val="none"/>
        <c:tickLblPos val="none"/>
        <c:crossAx val="215761712"/>
        <c:crosses val="autoZero"/>
        <c:auto val="0"/>
        <c:lblAlgn val="ctr"/>
        <c:lblOffset val="100"/>
        <c:noMultiLvlLbl val="1"/>
      </c:catAx>
      <c:valAx>
        <c:axId val="21576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6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203</c:v>
                </c:pt>
                <c:pt idx="1">
                  <c:v>181.4</c:v>
                </c:pt>
                <c:pt idx="2">
                  <c:v>78.099999999999994</c:v>
                </c:pt>
                <c:pt idx="3">
                  <c:v>72.7</c:v>
                </c:pt>
                <c:pt idx="4">
                  <c:v>98.9</c:v>
                </c:pt>
              </c:numCache>
            </c:numRef>
          </c:val>
        </c:ser>
        <c:dLbls>
          <c:showLegendKey val="0"/>
          <c:showVal val="0"/>
          <c:showCatName val="0"/>
          <c:showSerName val="0"/>
          <c:showPercent val="0"/>
          <c:showBubbleSize val="0"/>
        </c:dLbls>
        <c:gapWidth val="180"/>
        <c:overlap val="-90"/>
        <c:axId val="217497648"/>
        <c:axId val="21749804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217497648"/>
        <c:axId val="217498040"/>
      </c:lineChart>
      <c:catAx>
        <c:axId val="217497648"/>
        <c:scaling>
          <c:orientation val="minMax"/>
        </c:scaling>
        <c:delete val="0"/>
        <c:axPos val="b"/>
        <c:numFmt formatCode="ge" sourceLinked="1"/>
        <c:majorTickMark val="none"/>
        <c:minorTickMark val="none"/>
        <c:tickLblPos val="none"/>
        <c:crossAx val="217498040"/>
        <c:crosses val="autoZero"/>
        <c:auto val="0"/>
        <c:lblAlgn val="ctr"/>
        <c:lblOffset val="100"/>
        <c:noMultiLvlLbl val="1"/>
      </c:catAx>
      <c:valAx>
        <c:axId val="217498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97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498824"/>
        <c:axId val="21749921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498824"/>
        <c:axId val="217499216"/>
      </c:lineChart>
      <c:catAx>
        <c:axId val="217498824"/>
        <c:scaling>
          <c:orientation val="minMax"/>
        </c:scaling>
        <c:delete val="0"/>
        <c:axPos val="b"/>
        <c:numFmt formatCode="ge" sourceLinked="1"/>
        <c:majorTickMark val="none"/>
        <c:minorTickMark val="none"/>
        <c:tickLblPos val="none"/>
        <c:crossAx val="217499216"/>
        <c:crosses val="autoZero"/>
        <c:auto val="0"/>
        <c:lblAlgn val="ctr"/>
        <c:lblOffset val="100"/>
        <c:noMultiLvlLbl val="1"/>
      </c:catAx>
      <c:valAx>
        <c:axId val="21749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498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6.2</c:v>
                </c:pt>
                <c:pt idx="2">
                  <c:v>26.6</c:v>
                </c:pt>
                <c:pt idx="3">
                  <c:v>38.299999999999997</c:v>
                </c:pt>
                <c:pt idx="4">
                  <c:v>27.7</c:v>
                </c:pt>
              </c:numCache>
            </c:numRef>
          </c:val>
        </c:ser>
        <c:dLbls>
          <c:showLegendKey val="0"/>
          <c:showVal val="0"/>
          <c:showCatName val="0"/>
          <c:showSerName val="0"/>
          <c:showPercent val="0"/>
          <c:showBubbleSize val="0"/>
        </c:dLbls>
        <c:gapWidth val="180"/>
        <c:overlap val="-90"/>
        <c:axId val="215759752"/>
        <c:axId val="21575936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215759752"/>
        <c:axId val="215759360"/>
      </c:lineChart>
      <c:catAx>
        <c:axId val="215759752"/>
        <c:scaling>
          <c:orientation val="minMax"/>
        </c:scaling>
        <c:delete val="0"/>
        <c:axPos val="b"/>
        <c:numFmt formatCode="ge" sourceLinked="1"/>
        <c:majorTickMark val="none"/>
        <c:minorTickMark val="none"/>
        <c:tickLblPos val="none"/>
        <c:crossAx val="215759360"/>
        <c:crosses val="autoZero"/>
        <c:auto val="0"/>
        <c:lblAlgn val="ctr"/>
        <c:lblOffset val="100"/>
        <c:noMultiLvlLbl val="1"/>
      </c:catAx>
      <c:valAx>
        <c:axId val="21575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59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758576"/>
        <c:axId val="21575818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758576"/>
        <c:axId val="215758184"/>
      </c:lineChart>
      <c:catAx>
        <c:axId val="215758576"/>
        <c:scaling>
          <c:orientation val="minMax"/>
        </c:scaling>
        <c:delete val="0"/>
        <c:axPos val="b"/>
        <c:numFmt formatCode="ge" sourceLinked="1"/>
        <c:majorTickMark val="none"/>
        <c:minorTickMark val="none"/>
        <c:tickLblPos val="none"/>
        <c:crossAx val="215758184"/>
        <c:crosses val="autoZero"/>
        <c:auto val="0"/>
        <c:lblAlgn val="ctr"/>
        <c:lblOffset val="100"/>
        <c:noMultiLvlLbl val="1"/>
      </c:catAx>
      <c:valAx>
        <c:axId val="21575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75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500392"/>
        <c:axId val="2175007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500392"/>
        <c:axId val="217500784"/>
      </c:lineChart>
      <c:catAx>
        <c:axId val="217500392"/>
        <c:scaling>
          <c:orientation val="minMax"/>
        </c:scaling>
        <c:delete val="0"/>
        <c:axPos val="b"/>
        <c:numFmt formatCode="ge" sourceLinked="1"/>
        <c:majorTickMark val="none"/>
        <c:minorTickMark val="none"/>
        <c:tickLblPos val="none"/>
        <c:crossAx val="217500784"/>
        <c:crosses val="autoZero"/>
        <c:auto val="0"/>
        <c:lblAlgn val="ctr"/>
        <c:lblOffset val="100"/>
        <c:noMultiLvlLbl val="1"/>
      </c:catAx>
      <c:valAx>
        <c:axId val="21750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500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797000"/>
        <c:axId val="21779739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97000"/>
        <c:axId val="217797392"/>
      </c:lineChart>
      <c:catAx>
        <c:axId val="217797000"/>
        <c:scaling>
          <c:orientation val="minMax"/>
        </c:scaling>
        <c:delete val="0"/>
        <c:axPos val="b"/>
        <c:numFmt formatCode="ge" sourceLinked="1"/>
        <c:majorTickMark val="none"/>
        <c:minorTickMark val="none"/>
        <c:tickLblPos val="none"/>
        <c:crossAx val="217797392"/>
        <c:crosses val="autoZero"/>
        <c:auto val="0"/>
        <c:lblAlgn val="ctr"/>
        <c:lblOffset val="100"/>
        <c:noMultiLvlLbl val="1"/>
      </c:catAx>
      <c:valAx>
        <c:axId val="21779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7970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798176"/>
        <c:axId val="21779856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98176"/>
        <c:axId val="217798568"/>
      </c:lineChart>
      <c:catAx>
        <c:axId val="217798176"/>
        <c:scaling>
          <c:orientation val="minMax"/>
        </c:scaling>
        <c:delete val="0"/>
        <c:axPos val="b"/>
        <c:numFmt formatCode="ge" sourceLinked="1"/>
        <c:majorTickMark val="none"/>
        <c:minorTickMark val="none"/>
        <c:tickLblPos val="none"/>
        <c:crossAx val="217798568"/>
        <c:crosses val="autoZero"/>
        <c:auto val="0"/>
        <c:lblAlgn val="ctr"/>
        <c:lblOffset val="100"/>
        <c:noMultiLvlLbl val="1"/>
      </c:catAx>
      <c:valAx>
        <c:axId val="217798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9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7799352"/>
        <c:axId val="21779974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799352"/>
        <c:axId val="217799744"/>
      </c:lineChart>
      <c:catAx>
        <c:axId val="217799352"/>
        <c:scaling>
          <c:orientation val="minMax"/>
        </c:scaling>
        <c:delete val="0"/>
        <c:axPos val="b"/>
        <c:numFmt formatCode="ge" sourceLinked="1"/>
        <c:majorTickMark val="none"/>
        <c:minorTickMark val="none"/>
        <c:tickLblPos val="none"/>
        <c:crossAx val="217799744"/>
        <c:crosses val="autoZero"/>
        <c:auto val="0"/>
        <c:lblAlgn val="ctr"/>
        <c:lblOffset val="100"/>
        <c:noMultiLvlLbl val="1"/>
      </c:catAx>
      <c:valAx>
        <c:axId val="21779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799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59.1</c:v>
                </c:pt>
                <c:pt idx="1">
                  <c:v>59.2</c:v>
                </c:pt>
                <c:pt idx="2">
                  <c:v>57.6</c:v>
                </c:pt>
                <c:pt idx="3">
                  <c:v>55.4</c:v>
                </c:pt>
                <c:pt idx="4">
                  <c:v>46.3</c:v>
                </c:pt>
              </c:numCache>
            </c:numRef>
          </c:val>
        </c:ser>
        <c:dLbls>
          <c:showLegendKey val="0"/>
          <c:showVal val="0"/>
          <c:showCatName val="0"/>
          <c:showSerName val="0"/>
          <c:showPercent val="0"/>
          <c:showBubbleSize val="0"/>
        </c:dLbls>
        <c:gapWidth val="180"/>
        <c:overlap val="-90"/>
        <c:axId val="349466720"/>
        <c:axId val="34946711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47.9</c:v>
                </c:pt>
                <c:pt idx="1">
                  <c:v>51.6</c:v>
                </c:pt>
                <c:pt idx="2">
                  <c:v>49.8</c:v>
                </c:pt>
                <c:pt idx="3">
                  <c:v>50.3</c:v>
                </c:pt>
                <c:pt idx="4">
                  <c:v>47.9</c:v>
                </c:pt>
              </c:numCache>
            </c:numRef>
          </c:val>
          <c:smooth val="0"/>
        </c:ser>
        <c:dLbls>
          <c:showLegendKey val="0"/>
          <c:showVal val="0"/>
          <c:showCatName val="0"/>
          <c:showSerName val="0"/>
          <c:showPercent val="0"/>
          <c:showBubbleSize val="0"/>
        </c:dLbls>
        <c:marker val="1"/>
        <c:smooth val="0"/>
        <c:axId val="349466720"/>
        <c:axId val="349467112"/>
      </c:lineChart>
      <c:catAx>
        <c:axId val="349466720"/>
        <c:scaling>
          <c:orientation val="minMax"/>
        </c:scaling>
        <c:delete val="0"/>
        <c:axPos val="b"/>
        <c:numFmt formatCode="ge" sourceLinked="1"/>
        <c:majorTickMark val="none"/>
        <c:minorTickMark val="none"/>
        <c:tickLblPos val="none"/>
        <c:crossAx val="349467112"/>
        <c:crosses val="autoZero"/>
        <c:auto val="0"/>
        <c:lblAlgn val="ctr"/>
        <c:lblOffset val="100"/>
        <c:noMultiLvlLbl val="1"/>
      </c:catAx>
      <c:valAx>
        <c:axId val="34946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6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467896"/>
        <c:axId val="34946828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36.1</c:v>
                </c:pt>
                <c:pt idx="1">
                  <c:v>8.5</c:v>
                </c:pt>
                <c:pt idx="2">
                  <c:v>11.5</c:v>
                </c:pt>
                <c:pt idx="3">
                  <c:v>5.2</c:v>
                </c:pt>
                <c:pt idx="4">
                  <c:v>13</c:v>
                </c:pt>
              </c:numCache>
            </c:numRef>
          </c:val>
          <c:smooth val="0"/>
        </c:ser>
        <c:dLbls>
          <c:showLegendKey val="0"/>
          <c:showVal val="0"/>
          <c:showCatName val="0"/>
          <c:showSerName val="0"/>
          <c:showPercent val="0"/>
          <c:showBubbleSize val="0"/>
        </c:dLbls>
        <c:marker val="1"/>
        <c:smooth val="0"/>
        <c:axId val="349467896"/>
        <c:axId val="349468288"/>
      </c:lineChart>
      <c:catAx>
        <c:axId val="349467896"/>
        <c:scaling>
          <c:orientation val="minMax"/>
        </c:scaling>
        <c:delete val="0"/>
        <c:axPos val="b"/>
        <c:numFmt formatCode="ge" sourceLinked="1"/>
        <c:majorTickMark val="none"/>
        <c:minorTickMark val="none"/>
        <c:tickLblPos val="none"/>
        <c:crossAx val="349468288"/>
        <c:crosses val="autoZero"/>
        <c:auto val="0"/>
        <c:lblAlgn val="ctr"/>
        <c:lblOffset val="100"/>
        <c:noMultiLvlLbl val="1"/>
      </c:catAx>
      <c:valAx>
        <c:axId val="34946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67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203</c:v>
                </c:pt>
                <c:pt idx="1">
                  <c:v>181.4</c:v>
                </c:pt>
                <c:pt idx="2">
                  <c:v>78.099999999999994</c:v>
                </c:pt>
                <c:pt idx="3">
                  <c:v>72.7</c:v>
                </c:pt>
                <c:pt idx="4">
                  <c:v>98.9</c:v>
                </c:pt>
              </c:numCache>
            </c:numRef>
          </c:val>
        </c:ser>
        <c:dLbls>
          <c:showLegendKey val="0"/>
          <c:showVal val="0"/>
          <c:showCatName val="0"/>
          <c:showSerName val="0"/>
          <c:showPercent val="0"/>
          <c:showBubbleSize val="0"/>
        </c:dLbls>
        <c:gapWidth val="180"/>
        <c:overlap val="-90"/>
        <c:axId val="349469072"/>
        <c:axId val="34946946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91.2</c:v>
                </c:pt>
                <c:pt idx="1">
                  <c:v>58.5</c:v>
                </c:pt>
                <c:pt idx="2">
                  <c:v>34.5</c:v>
                </c:pt>
                <c:pt idx="3">
                  <c:v>26.3</c:v>
                </c:pt>
                <c:pt idx="4">
                  <c:v>24.5</c:v>
                </c:pt>
              </c:numCache>
            </c:numRef>
          </c:val>
          <c:smooth val="0"/>
        </c:ser>
        <c:dLbls>
          <c:showLegendKey val="0"/>
          <c:showVal val="0"/>
          <c:showCatName val="0"/>
          <c:showSerName val="0"/>
          <c:showPercent val="0"/>
          <c:showBubbleSize val="0"/>
        </c:dLbls>
        <c:marker val="1"/>
        <c:smooth val="0"/>
        <c:axId val="349469072"/>
        <c:axId val="349469464"/>
      </c:lineChart>
      <c:catAx>
        <c:axId val="349469072"/>
        <c:scaling>
          <c:orientation val="minMax"/>
        </c:scaling>
        <c:delete val="0"/>
        <c:axPos val="b"/>
        <c:numFmt formatCode="ge" sourceLinked="1"/>
        <c:majorTickMark val="none"/>
        <c:minorTickMark val="none"/>
        <c:tickLblPos val="none"/>
        <c:crossAx val="349469464"/>
        <c:crosses val="autoZero"/>
        <c:auto val="0"/>
        <c:lblAlgn val="ctr"/>
        <c:lblOffset val="100"/>
        <c:noMultiLvlLbl val="1"/>
      </c:catAx>
      <c:valAx>
        <c:axId val="34946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46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1168"/>
        <c:axId val="34969156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1168"/>
        <c:axId val="349691560"/>
      </c:lineChart>
      <c:catAx>
        <c:axId val="349691168"/>
        <c:scaling>
          <c:orientation val="minMax"/>
        </c:scaling>
        <c:delete val="0"/>
        <c:axPos val="b"/>
        <c:numFmt formatCode="ge" sourceLinked="1"/>
        <c:majorTickMark val="none"/>
        <c:minorTickMark val="none"/>
        <c:tickLblPos val="none"/>
        <c:crossAx val="349691560"/>
        <c:crosses val="autoZero"/>
        <c:auto val="0"/>
        <c:lblAlgn val="ctr"/>
        <c:lblOffset val="100"/>
        <c:noMultiLvlLbl val="1"/>
      </c:catAx>
      <c:valAx>
        <c:axId val="349691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6.2</c:v>
                </c:pt>
                <c:pt idx="2">
                  <c:v>26.6</c:v>
                </c:pt>
                <c:pt idx="3">
                  <c:v>38.299999999999997</c:v>
                </c:pt>
                <c:pt idx="4">
                  <c:v>27.7</c:v>
                </c:pt>
              </c:numCache>
            </c:numRef>
          </c:val>
        </c:ser>
        <c:dLbls>
          <c:showLegendKey val="0"/>
          <c:showVal val="0"/>
          <c:showCatName val="0"/>
          <c:showSerName val="0"/>
          <c:showPercent val="0"/>
          <c:showBubbleSize val="0"/>
        </c:dLbls>
        <c:gapWidth val="180"/>
        <c:overlap val="-90"/>
        <c:axId val="349691952"/>
        <c:axId val="3496923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7.1</c:v>
                </c:pt>
                <c:pt idx="2">
                  <c:v>40.700000000000003</c:v>
                </c:pt>
                <c:pt idx="3">
                  <c:v>52.3</c:v>
                </c:pt>
                <c:pt idx="4">
                  <c:v>52.8</c:v>
                </c:pt>
              </c:numCache>
            </c:numRef>
          </c:val>
          <c:smooth val="0"/>
        </c:ser>
        <c:dLbls>
          <c:showLegendKey val="0"/>
          <c:showVal val="0"/>
          <c:showCatName val="0"/>
          <c:showSerName val="0"/>
          <c:showPercent val="0"/>
          <c:showBubbleSize val="0"/>
        </c:dLbls>
        <c:marker val="1"/>
        <c:smooth val="0"/>
        <c:axId val="349691952"/>
        <c:axId val="349692344"/>
      </c:lineChart>
      <c:catAx>
        <c:axId val="349691952"/>
        <c:scaling>
          <c:orientation val="minMax"/>
        </c:scaling>
        <c:delete val="0"/>
        <c:axPos val="b"/>
        <c:numFmt formatCode="ge" sourceLinked="1"/>
        <c:majorTickMark val="none"/>
        <c:minorTickMark val="none"/>
        <c:tickLblPos val="none"/>
        <c:crossAx val="349692344"/>
        <c:crosses val="autoZero"/>
        <c:auto val="0"/>
        <c:lblAlgn val="ctr"/>
        <c:lblOffset val="100"/>
        <c:noMultiLvlLbl val="1"/>
      </c:catAx>
      <c:valAx>
        <c:axId val="349692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3128"/>
        <c:axId val="3496935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3128"/>
        <c:axId val="349693520"/>
      </c:lineChart>
      <c:catAx>
        <c:axId val="349693128"/>
        <c:scaling>
          <c:orientation val="minMax"/>
        </c:scaling>
        <c:delete val="0"/>
        <c:axPos val="b"/>
        <c:numFmt formatCode="ge" sourceLinked="1"/>
        <c:majorTickMark val="none"/>
        <c:minorTickMark val="none"/>
        <c:tickLblPos val="none"/>
        <c:crossAx val="349693520"/>
        <c:crosses val="autoZero"/>
        <c:auto val="0"/>
        <c:lblAlgn val="ctr"/>
        <c:lblOffset val="100"/>
        <c:noMultiLvlLbl val="1"/>
      </c:catAx>
      <c:valAx>
        <c:axId val="34969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3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4304"/>
        <c:axId val="3496946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4304"/>
        <c:axId val="349694696"/>
      </c:lineChart>
      <c:catAx>
        <c:axId val="349694304"/>
        <c:scaling>
          <c:orientation val="minMax"/>
        </c:scaling>
        <c:delete val="0"/>
        <c:axPos val="b"/>
        <c:numFmt formatCode="ge" sourceLinked="1"/>
        <c:majorTickMark val="none"/>
        <c:minorTickMark val="none"/>
        <c:tickLblPos val="none"/>
        <c:crossAx val="349694696"/>
        <c:crosses val="autoZero"/>
        <c:auto val="0"/>
        <c:lblAlgn val="ctr"/>
        <c:lblOffset val="100"/>
        <c:noMultiLvlLbl val="1"/>
      </c:catAx>
      <c:valAx>
        <c:axId val="34969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86424"/>
        <c:axId val="34988681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86424"/>
        <c:axId val="349886816"/>
      </c:lineChart>
      <c:catAx>
        <c:axId val="349886424"/>
        <c:scaling>
          <c:orientation val="minMax"/>
        </c:scaling>
        <c:delete val="0"/>
        <c:axPos val="b"/>
        <c:numFmt formatCode="ge" sourceLinked="1"/>
        <c:majorTickMark val="none"/>
        <c:minorTickMark val="none"/>
        <c:tickLblPos val="none"/>
        <c:crossAx val="349886816"/>
        <c:crosses val="autoZero"/>
        <c:auto val="0"/>
        <c:lblAlgn val="ctr"/>
        <c:lblOffset val="100"/>
        <c:noMultiLvlLbl val="1"/>
      </c:catAx>
      <c:valAx>
        <c:axId val="34988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86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87600"/>
        <c:axId val="34988799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87600"/>
        <c:axId val="349887992"/>
      </c:lineChart>
      <c:catAx>
        <c:axId val="349887600"/>
        <c:scaling>
          <c:orientation val="minMax"/>
        </c:scaling>
        <c:delete val="0"/>
        <c:axPos val="b"/>
        <c:numFmt formatCode="ge" sourceLinked="1"/>
        <c:majorTickMark val="none"/>
        <c:minorTickMark val="none"/>
        <c:tickLblPos val="none"/>
        <c:crossAx val="349887992"/>
        <c:crosses val="autoZero"/>
        <c:auto val="0"/>
        <c:lblAlgn val="ctr"/>
        <c:lblOffset val="100"/>
        <c:noMultiLvlLbl val="1"/>
      </c:catAx>
      <c:valAx>
        <c:axId val="349887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876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88776"/>
        <c:axId val="34988916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88776"/>
        <c:axId val="349889168"/>
      </c:lineChart>
      <c:catAx>
        <c:axId val="349888776"/>
        <c:scaling>
          <c:orientation val="minMax"/>
        </c:scaling>
        <c:delete val="0"/>
        <c:axPos val="b"/>
        <c:numFmt formatCode="ge" sourceLinked="1"/>
        <c:majorTickMark val="none"/>
        <c:minorTickMark val="none"/>
        <c:tickLblPos val="none"/>
        <c:crossAx val="349889168"/>
        <c:crosses val="autoZero"/>
        <c:auto val="0"/>
        <c:lblAlgn val="ctr"/>
        <c:lblOffset val="100"/>
        <c:noMultiLvlLbl val="1"/>
      </c:catAx>
      <c:valAx>
        <c:axId val="34988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88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8400"/>
        <c:axId val="35005879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8400"/>
        <c:axId val="350058792"/>
      </c:lineChart>
      <c:catAx>
        <c:axId val="350058400"/>
        <c:scaling>
          <c:orientation val="minMax"/>
        </c:scaling>
        <c:delete val="0"/>
        <c:axPos val="b"/>
        <c:numFmt formatCode="ge" sourceLinked="1"/>
        <c:majorTickMark val="none"/>
        <c:minorTickMark val="none"/>
        <c:tickLblPos val="none"/>
        <c:crossAx val="350058792"/>
        <c:crosses val="autoZero"/>
        <c:auto val="0"/>
        <c:lblAlgn val="ctr"/>
        <c:lblOffset val="100"/>
        <c:noMultiLvlLbl val="1"/>
      </c:catAx>
      <c:valAx>
        <c:axId val="350058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9576"/>
        <c:axId val="35005996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9576"/>
        <c:axId val="350059968"/>
      </c:lineChart>
      <c:catAx>
        <c:axId val="350059576"/>
        <c:scaling>
          <c:orientation val="minMax"/>
        </c:scaling>
        <c:delete val="0"/>
        <c:axPos val="b"/>
        <c:numFmt formatCode="ge" sourceLinked="1"/>
        <c:majorTickMark val="none"/>
        <c:minorTickMark val="none"/>
        <c:tickLblPos val="none"/>
        <c:crossAx val="350059968"/>
        <c:crosses val="autoZero"/>
        <c:auto val="0"/>
        <c:lblAlgn val="ctr"/>
        <c:lblOffset val="100"/>
        <c:noMultiLvlLbl val="1"/>
      </c:catAx>
      <c:valAx>
        <c:axId val="35005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60752"/>
        <c:axId val="35006114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60752"/>
        <c:axId val="350061144"/>
      </c:lineChart>
      <c:catAx>
        <c:axId val="350060752"/>
        <c:scaling>
          <c:orientation val="minMax"/>
        </c:scaling>
        <c:delete val="0"/>
        <c:axPos val="b"/>
        <c:numFmt formatCode="ge" sourceLinked="1"/>
        <c:majorTickMark val="none"/>
        <c:minorTickMark val="none"/>
        <c:tickLblPos val="none"/>
        <c:crossAx val="350061144"/>
        <c:crosses val="autoZero"/>
        <c:auto val="0"/>
        <c:lblAlgn val="ctr"/>
        <c:lblOffset val="100"/>
        <c:noMultiLvlLbl val="1"/>
      </c:catAx>
      <c:valAx>
        <c:axId val="350061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6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61928"/>
        <c:axId val="3501923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61928"/>
        <c:axId val="350192320"/>
      </c:lineChart>
      <c:catAx>
        <c:axId val="350061928"/>
        <c:scaling>
          <c:orientation val="minMax"/>
        </c:scaling>
        <c:delete val="0"/>
        <c:axPos val="b"/>
        <c:numFmt formatCode="ge" sourceLinked="1"/>
        <c:majorTickMark val="none"/>
        <c:minorTickMark val="none"/>
        <c:tickLblPos val="none"/>
        <c:crossAx val="350192320"/>
        <c:crosses val="autoZero"/>
        <c:auto val="0"/>
        <c:lblAlgn val="ctr"/>
        <c:lblOffset val="100"/>
        <c:noMultiLvlLbl val="1"/>
      </c:catAx>
      <c:valAx>
        <c:axId val="35019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61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93104"/>
        <c:axId val="35019349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93104"/>
        <c:axId val="350193496"/>
      </c:lineChart>
      <c:catAx>
        <c:axId val="350193104"/>
        <c:scaling>
          <c:orientation val="minMax"/>
        </c:scaling>
        <c:delete val="0"/>
        <c:axPos val="b"/>
        <c:numFmt formatCode="ge" sourceLinked="1"/>
        <c:majorTickMark val="none"/>
        <c:minorTickMark val="none"/>
        <c:tickLblPos val="none"/>
        <c:crossAx val="350193496"/>
        <c:crosses val="autoZero"/>
        <c:auto val="0"/>
        <c:lblAlgn val="ctr"/>
        <c:lblOffset val="100"/>
        <c:noMultiLvlLbl val="1"/>
      </c:catAx>
      <c:valAx>
        <c:axId val="350193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9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7471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7471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7471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7471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7471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5" cy="392415"/>
    <xdr:sp macro="" textlink="データ!CX9">
      <xdr:nvSpPr>
        <xdr:cNvPr id="20" name="正方形/長方形 19"/>
        <xdr:cNvSpPr/>
      </xdr:nvSpPr>
      <xdr:spPr>
        <a:xfrm>
          <a:off x="263104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21301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735689</xdr:colOff>
      <xdr:row>41</xdr:row>
      <xdr:rowOff>117765</xdr:rowOff>
    </xdr:from>
    <xdr:ext cx="2954655" cy="392415"/>
    <xdr:sp macro="" textlink="データ!GV9">
      <xdr:nvSpPr>
        <xdr:cNvPr id="24" name="正方形/長方形 23"/>
        <xdr:cNvSpPr/>
      </xdr:nvSpPr>
      <xdr:spPr>
        <a:xfrm>
          <a:off x="15662725"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54009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64524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75385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84515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90008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54009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64524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75385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84515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90008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54009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64524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75385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84515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90008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54009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64524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75385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84515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90008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54009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64524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75385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84515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90008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1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1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1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1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1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11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11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11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11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11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11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116"/>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117"/>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118"/>
                </a:ext>
              </a:extLst>
            </xdr:cNvPicPr>
          </xdr:nvPicPr>
          <xdr:blipFill>
            <a:blip xmlns:r="http://schemas.openxmlformats.org/officeDocument/2006/relationships" r:embed="rId44"/>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119"/>
                </a:ext>
              </a:extLst>
            </xdr:cNvPicPr>
          </xdr:nvPicPr>
          <xdr:blipFill>
            <a:blip xmlns:r="http://schemas.openxmlformats.org/officeDocument/2006/relationships" r:embed="rId45"/>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120"/>
                </a:ext>
              </a:extLst>
            </xdr:cNvPicPr>
          </xdr:nvPicPr>
          <xdr:blipFill>
            <a:blip xmlns:r="http://schemas.openxmlformats.org/officeDocument/2006/relationships" r:embed="rId46"/>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121"/>
                </a:ext>
              </a:extLst>
            </xdr:cNvPicPr>
          </xdr:nvPicPr>
          <xdr:blipFill>
            <a:blip xmlns:r="http://schemas.openxmlformats.org/officeDocument/2006/relationships" r:embed="rId47"/>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122"/>
                </a:ext>
              </a:extLst>
            </xdr:cNvPicPr>
          </xdr:nvPicPr>
          <xdr:blipFill>
            <a:blip xmlns:r="http://schemas.openxmlformats.org/officeDocument/2006/relationships" r:embed="rId48"/>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123"/>
                </a:ext>
              </a:extLst>
            </xdr:cNvPicPr>
          </xdr:nvPicPr>
          <xdr:blipFill>
            <a:blip xmlns:r="http://schemas.openxmlformats.org/officeDocument/2006/relationships" r:embed="rId49"/>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124"/>
                </a:ext>
              </a:extLst>
            </xdr:cNvPicPr>
          </xdr:nvPicPr>
          <xdr:blipFill>
            <a:blip xmlns:r="http://schemas.openxmlformats.org/officeDocument/2006/relationships" r:embed="rId50"/>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125"/>
                </a:ext>
              </a:extLst>
            </xdr:cNvPicPr>
          </xdr:nvPicPr>
          <xdr:blipFill>
            <a:blip xmlns:r="http://schemas.openxmlformats.org/officeDocument/2006/relationships" r:embed="rId5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126"/>
                </a:ext>
              </a:extLst>
            </xdr:cNvPicPr>
          </xdr:nvPicPr>
          <xdr:blipFill>
            <a:blip xmlns:r="http://schemas.openxmlformats.org/officeDocument/2006/relationships" r:embed="rId52"/>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127"/>
                </a:ext>
              </a:extLst>
            </xdr:cNvPicPr>
          </xdr:nvPicPr>
          <xdr:blipFill>
            <a:blip xmlns:r="http://schemas.openxmlformats.org/officeDocument/2006/relationships" r:embed="rId53"/>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128"/>
                </a:ext>
              </a:extLst>
            </xdr:cNvPicPr>
          </xdr:nvPicPr>
          <xdr:blipFill>
            <a:blip xmlns:r="http://schemas.openxmlformats.org/officeDocument/2006/relationships" r:embed="rId54"/>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129"/>
                </a:ext>
              </a:extLst>
            </xdr:cNvPicPr>
          </xdr:nvPicPr>
          <xdr:blipFill>
            <a:blip xmlns:r="http://schemas.openxmlformats.org/officeDocument/2006/relationships" r:embed="rId55"/>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130"/>
                </a:ext>
              </a:extLst>
            </xdr:cNvPicPr>
          </xdr:nvPicPr>
          <xdr:blipFill>
            <a:blip xmlns:r="http://schemas.openxmlformats.org/officeDocument/2006/relationships" r:embed="rId56"/>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131"/>
                </a:ext>
              </a:extLst>
            </xdr:cNvPicPr>
          </xdr:nvPicPr>
          <xdr:blipFill>
            <a:blip xmlns:r="http://schemas.openxmlformats.org/officeDocument/2006/relationships" r:embed="rId57"/>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132"/>
                </a:ext>
              </a:extLst>
            </xdr:cNvPicPr>
          </xdr:nvPicPr>
          <xdr:blipFill>
            <a:blip xmlns:r="http://schemas.openxmlformats.org/officeDocument/2006/relationships" r:embed="rId58"/>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133"/>
                </a:ext>
              </a:extLst>
            </xdr:cNvPicPr>
          </xdr:nvPicPr>
          <xdr:blipFill>
            <a:blip xmlns:r="http://schemas.openxmlformats.org/officeDocument/2006/relationships" r:embed="rId59"/>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134"/>
                </a:ext>
              </a:extLst>
            </xdr:cNvPicPr>
          </xdr:nvPicPr>
          <xdr:blipFill>
            <a:blip xmlns:r="http://schemas.openxmlformats.org/officeDocument/2006/relationships" r:embed="rId60"/>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135"/>
                </a:ext>
              </a:extLst>
            </xdr:cNvPicPr>
          </xdr:nvPicPr>
          <xdr:blipFill>
            <a:blip xmlns:r="http://schemas.openxmlformats.org/officeDocument/2006/relationships" r:embed="rId61"/>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136"/>
                </a:ext>
              </a:extLst>
            </xdr:cNvPicPr>
          </xdr:nvPicPr>
          <xdr:blipFill>
            <a:blip xmlns:r="http://schemas.openxmlformats.org/officeDocument/2006/relationships" r:embed="rId61"/>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137"/>
                </a:ext>
              </a:extLst>
            </xdr:cNvPicPr>
          </xdr:nvPicPr>
          <xdr:blipFill>
            <a:blip xmlns:r="http://schemas.openxmlformats.org/officeDocument/2006/relationships" r:embed="rId61"/>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138"/>
                </a:ext>
              </a:extLst>
            </xdr:cNvPicPr>
          </xdr:nvPicPr>
          <xdr:blipFill>
            <a:blip xmlns:r="http://schemas.openxmlformats.org/officeDocument/2006/relationships" r:embed="rId61"/>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139"/>
                </a:ext>
              </a:extLst>
            </xdr:cNvPicPr>
          </xdr:nvPicPr>
          <xdr:blipFill>
            <a:blip xmlns:r="http://schemas.openxmlformats.org/officeDocument/2006/relationships" r:embed="rId61"/>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140"/>
                </a:ext>
              </a:extLst>
            </xdr:cNvPicPr>
          </xdr:nvPicPr>
          <xdr:blipFill>
            <a:blip xmlns:r="http://schemas.openxmlformats.org/officeDocument/2006/relationships" r:embed="rId61"/>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141"/>
                </a:ext>
              </a:extLst>
            </xdr:cNvPicPr>
          </xdr:nvPicPr>
          <xdr:blipFill>
            <a:blip xmlns:r="http://schemas.openxmlformats.org/officeDocument/2006/relationships" r:embed="rId61"/>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142"/>
                </a:ext>
              </a:extLst>
            </xdr:cNvPicPr>
          </xdr:nvPicPr>
          <xdr:blipFill>
            <a:blip xmlns:r="http://schemas.openxmlformats.org/officeDocument/2006/relationships" r:embed="rId61"/>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143"/>
                </a:ext>
              </a:extLst>
            </xdr:cNvPicPr>
          </xdr:nvPicPr>
          <xdr:blipFill>
            <a:blip xmlns:r="http://schemas.openxmlformats.org/officeDocument/2006/relationships" r:embed="rId61"/>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144"/>
                </a:ext>
              </a:extLst>
            </xdr:cNvPicPr>
          </xdr:nvPicPr>
          <xdr:blipFill>
            <a:blip xmlns:r="http://schemas.openxmlformats.org/officeDocument/2006/relationships" r:embed="rId61"/>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145"/>
                </a:ext>
              </a:extLst>
            </xdr:cNvPicPr>
          </xdr:nvPicPr>
          <xdr:blipFill>
            <a:blip xmlns:r="http://schemas.openxmlformats.org/officeDocument/2006/relationships" r:embed="rId61"/>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146"/>
                </a:ext>
              </a:extLst>
            </xdr:cNvPicPr>
          </xdr:nvPicPr>
          <xdr:blipFill>
            <a:blip xmlns:r="http://schemas.openxmlformats.org/officeDocument/2006/relationships" r:embed="rId61"/>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147"/>
                </a:ext>
              </a:extLst>
            </xdr:cNvPicPr>
          </xdr:nvPicPr>
          <xdr:blipFill>
            <a:blip xmlns:r="http://schemas.openxmlformats.org/officeDocument/2006/relationships" r:embed="rId61"/>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148"/>
                </a:ext>
              </a:extLst>
            </xdr:cNvPicPr>
          </xdr:nvPicPr>
          <xdr:blipFill>
            <a:blip xmlns:r="http://schemas.openxmlformats.org/officeDocument/2006/relationships" r:embed="rId61"/>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149"/>
                </a:ext>
              </a:extLst>
            </xdr:cNvPicPr>
          </xdr:nvPicPr>
          <xdr:blipFill>
            <a:blip xmlns:r="http://schemas.openxmlformats.org/officeDocument/2006/relationships" r:embed="rId61"/>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150"/>
                </a:ext>
              </a:extLst>
            </xdr:cNvPicPr>
          </xdr:nvPicPr>
          <xdr:blipFill>
            <a:blip xmlns:r="http://schemas.openxmlformats.org/officeDocument/2006/relationships" r:embed="rId61"/>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151"/>
                </a:ext>
              </a:extLst>
            </xdr:cNvPicPr>
          </xdr:nvPicPr>
          <xdr:blipFill>
            <a:blip xmlns:r="http://schemas.openxmlformats.org/officeDocument/2006/relationships" r:embed="rId62"/>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15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静岡県　静岡市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法非適用</v>
      </c>
      <c r="C3" s="123"/>
      <c r="D3" s="123"/>
      <c r="E3" s="123"/>
      <c r="F3" s="123" t="str">
        <f>データ!J6</f>
        <v>電気事業</v>
      </c>
      <c r="G3" s="123"/>
      <c r="H3" s="123"/>
      <c r="I3" s="123"/>
      <c r="J3" s="124" t="str">
        <f>データ!K6</f>
        <v>該当数値なし</v>
      </c>
      <c r="K3" s="124"/>
      <c r="L3" s="124"/>
      <c r="M3" s="124"/>
      <c r="N3" s="125" t="str">
        <f>データ!L6</f>
        <v>-</v>
      </c>
      <c r="O3" s="125"/>
      <c r="P3" s="125"/>
      <c r="Q3" s="126"/>
      <c r="R3" s="1"/>
      <c r="S3" s="127" t="s">
        <v>175</v>
      </c>
      <c r="T3" s="128"/>
      <c r="U3" s="128"/>
      <c r="V3" s="128"/>
      <c r="W3" s="128"/>
      <c r="X3" s="128"/>
      <c r="Y3" s="128"/>
      <c r="Z3" s="128"/>
      <c r="AA3" s="128"/>
      <c r="AB3" s="128"/>
      <c r="AC3" s="128"/>
      <c r="AD3" s="128"/>
      <c r="AE3" s="128"/>
      <c r="AF3" s="128"/>
      <c r="AG3" s="128"/>
      <c r="AH3" s="129"/>
      <c r="AI3" s="1"/>
      <c r="AJ3" s="1"/>
      <c r="AK3" s="113" t="s">
        <v>173</v>
      </c>
      <c r="AL3" s="114"/>
      <c r="AM3" s="114"/>
      <c r="AN3" s="114"/>
      <c r="AO3" s="114"/>
      <c r="AP3" s="114"/>
      <c r="AQ3" s="115"/>
    </row>
    <row r="4" spans="1:43" ht="23.1" customHeight="1">
      <c r="A4" s="1"/>
      <c r="B4" s="119" t="s">
        <v>8</v>
      </c>
      <c r="C4" s="120"/>
      <c r="D4" s="120"/>
      <c r="E4" s="120"/>
      <c r="F4" s="120" t="s">
        <v>9</v>
      </c>
      <c r="G4" s="120"/>
      <c r="H4" s="120"/>
      <c r="I4" s="120"/>
      <c r="J4" s="120" t="s">
        <v>10</v>
      </c>
      <c r="K4" s="120"/>
      <c r="L4" s="120"/>
      <c r="M4" s="120"/>
      <c r="N4" s="120" t="s">
        <v>11</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f>データ!M6</f>
        <v>2</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12</v>
      </c>
      <c r="C6" s="120"/>
      <c r="D6" s="120"/>
      <c r="E6" s="120"/>
      <c r="F6" s="120" t="s">
        <v>13</v>
      </c>
      <c r="G6" s="120"/>
      <c r="H6" s="120"/>
      <c r="I6" s="120"/>
      <c r="J6" s="120" t="s">
        <v>14</v>
      </c>
      <c r="K6" s="120"/>
      <c r="L6" s="120"/>
      <c r="M6" s="120"/>
      <c r="N6" s="120" t="s">
        <v>15</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60" customHeight="1">
      <c r="A7" s="1"/>
      <c r="B7" s="142" t="s">
        <v>178</v>
      </c>
      <c r="C7" s="143"/>
      <c r="D7" s="143"/>
      <c r="E7" s="143"/>
      <c r="F7" s="144" t="s">
        <v>177</v>
      </c>
      <c r="G7" s="145"/>
      <c r="H7" s="145"/>
      <c r="I7" s="145"/>
      <c r="J7" s="146" t="str">
        <f>データ!S6</f>
        <v>無</v>
      </c>
      <c r="K7" s="146"/>
      <c r="L7" s="146"/>
      <c r="M7" s="146"/>
      <c r="N7" s="147" t="s">
        <v>176</v>
      </c>
      <c r="O7" s="148"/>
      <c r="P7" s="148"/>
      <c r="Q7" s="149"/>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50" t="s">
        <v>16</v>
      </c>
      <c r="C8" s="151"/>
      <c r="D8" s="151"/>
      <c r="E8" s="152"/>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3" t="str">
        <f>データ!U6</f>
        <v>-</v>
      </c>
      <c r="C9" s="154"/>
      <c r="D9" s="154"/>
      <c r="E9" s="155"/>
      <c r="F9" s="156"/>
      <c r="G9" s="156"/>
      <c r="H9" s="156"/>
      <c r="I9" s="156"/>
      <c r="J9" s="157"/>
      <c r="K9" s="157"/>
      <c r="L9" s="157"/>
      <c r="M9" s="157"/>
      <c r="N9" s="156"/>
      <c r="O9" s="156"/>
      <c r="P9" s="156"/>
      <c r="Q9" s="158"/>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5" t="s">
        <v>17</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18</v>
      </c>
      <c r="C11" s="108"/>
      <c r="D11" s="108"/>
      <c r="E11" s="108"/>
      <c r="F11" s="159">
        <f>データ!B10</f>
        <v>40544</v>
      </c>
      <c r="G11" s="160"/>
      <c r="H11" s="159">
        <f>データ!C10</f>
        <v>40909</v>
      </c>
      <c r="I11" s="160"/>
      <c r="J11" s="159">
        <f>データ!D10</f>
        <v>41275</v>
      </c>
      <c r="K11" s="160"/>
      <c r="L11" s="159">
        <f>データ!E10</f>
        <v>41640</v>
      </c>
      <c r="M11" s="160"/>
      <c r="N11" s="159">
        <f>データ!F10</f>
        <v>42005</v>
      </c>
      <c r="O11" s="161"/>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20</v>
      </c>
      <c r="C12" s="120"/>
      <c r="D12" s="120"/>
      <c r="E12" s="120"/>
      <c r="F12" s="162" t="str">
        <f>データ!V6</f>
        <v>-</v>
      </c>
      <c r="G12" s="163"/>
      <c r="H12" s="162" t="str">
        <f>データ!W6</f>
        <v>-</v>
      </c>
      <c r="I12" s="163"/>
      <c r="J12" s="162" t="str">
        <f>データ!X6</f>
        <v>-</v>
      </c>
      <c r="K12" s="163"/>
      <c r="L12" s="162" t="str">
        <f>データ!Y6</f>
        <v>-</v>
      </c>
      <c r="M12" s="163"/>
      <c r="N12" s="138" t="str">
        <f>データ!Z6</f>
        <v>-</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50" t="s">
        <v>21</v>
      </c>
      <c r="C13" s="151"/>
      <c r="D13" s="151"/>
      <c r="E13" s="152"/>
      <c r="F13" s="162">
        <f>データ!AA6</f>
        <v>116157</v>
      </c>
      <c r="G13" s="163"/>
      <c r="H13" s="162">
        <f>データ!AB6</f>
        <v>116056</v>
      </c>
      <c r="I13" s="163"/>
      <c r="J13" s="162">
        <f>データ!AC6</f>
        <v>113028</v>
      </c>
      <c r="K13" s="163"/>
      <c r="L13" s="162">
        <f>データ!AD6</f>
        <v>108586</v>
      </c>
      <c r="M13" s="163"/>
      <c r="N13" s="138">
        <f>データ!AE6</f>
        <v>90976</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50" t="s">
        <v>22</v>
      </c>
      <c r="C14" s="151"/>
      <c r="D14" s="151"/>
      <c r="E14" s="152"/>
      <c r="F14" s="162" t="str">
        <f>データ!AF6</f>
        <v>-</v>
      </c>
      <c r="G14" s="163"/>
      <c r="H14" s="162" t="str">
        <f>データ!AG6</f>
        <v>-</v>
      </c>
      <c r="I14" s="163"/>
      <c r="J14" s="162" t="str">
        <f>データ!AH6</f>
        <v>-</v>
      </c>
      <c r="K14" s="163"/>
      <c r="L14" s="162" t="str">
        <f>データ!AI6</f>
        <v>-</v>
      </c>
      <c r="M14" s="163"/>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6" t="s">
        <v>23</v>
      </c>
      <c r="C15" s="167"/>
      <c r="D15" s="167"/>
      <c r="E15" s="168"/>
      <c r="F15" s="169" t="str">
        <f>データ!AK6</f>
        <v>-</v>
      </c>
      <c r="G15" s="169"/>
      <c r="H15" s="169" t="str">
        <f>データ!AL6</f>
        <v>-</v>
      </c>
      <c r="I15" s="169"/>
      <c r="J15" s="169" t="str">
        <f>データ!AM6</f>
        <v>-</v>
      </c>
      <c r="K15" s="169"/>
      <c r="L15" s="169" t="str">
        <f>データ!AN6</f>
        <v>-</v>
      </c>
      <c r="M15" s="169"/>
      <c r="N15" s="170" t="str">
        <f>データ!AO6</f>
        <v>-</v>
      </c>
      <c r="O15" s="171"/>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72" t="s">
        <v>24</v>
      </c>
      <c r="C16" s="173"/>
      <c r="D16" s="173"/>
      <c r="E16" s="174"/>
      <c r="F16" s="175">
        <f>データ!AP6</f>
        <v>116157</v>
      </c>
      <c r="G16" s="175"/>
      <c r="H16" s="175">
        <f>データ!AQ6</f>
        <v>116056</v>
      </c>
      <c r="I16" s="175"/>
      <c r="J16" s="175">
        <f>データ!AR6</f>
        <v>113028</v>
      </c>
      <c r="K16" s="175"/>
      <c r="L16" s="175">
        <f>データ!AS6</f>
        <v>108586</v>
      </c>
      <c r="M16" s="175"/>
      <c r="N16" s="164">
        <f>データ!AT6</f>
        <v>90976</v>
      </c>
      <c r="O16" s="165"/>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6"/>
      <c r="C18" s="177"/>
      <c r="D18" s="177"/>
      <c r="E18" s="177"/>
      <c r="F18" s="108" t="s">
        <v>25</v>
      </c>
      <c r="G18" s="108"/>
      <c r="H18" s="108"/>
      <c r="I18" s="108" t="s">
        <v>26</v>
      </c>
      <c r="J18" s="108"/>
      <c r="K18" s="108"/>
      <c r="L18" s="108" t="s">
        <v>24</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72" t="s">
        <v>27</v>
      </c>
      <c r="C19" s="173"/>
      <c r="D19" s="173"/>
      <c r="E19" s="174"/>
      <c r="F19" s="178">
        <f>データ!AU6</f>
        <v>507570</v>
      </c>
      <c r="G19" s="178"/>
      <c r="H19" s="178"/>
      <c r="I19" s="178">
        <f>データ!AV6</f>
        <v>194392</v>
      </c>
      <c r="J19" s="178"/>
      <c r="K19" s="178"/>
      <c r="L19" s="178">
        <f>データ!AW6</f>
        <v>701962</v>
      </c>
      <c r="M19" s="178"/>
      <c r="N19" s="178"/>
      <c r="O19" s="179"/>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80" t="s">
        <v>31</v>
      </c>
      <c r="AL39" s="181"/>
      <c r="AM39" s="181"/>
      <c r="AN39" s="181"/>
      <c r="AO39" s="181"/>
      <c r="AP39" s="181"/>
      <c r="AQ39" s="182"/>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179</v>
      </c>
      <c r="AL40" s="114"/>
      <c r="AM40" s="114"/>
      <c r="AN40" s="114"/>
      <c r="AO40" s="114"/>
      <c r="AP40" s="114"/>
      <c r="AQ40" s="115"/>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83"/>
      <c r="C42" s="184"/>
      <c r="D42" s="18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80" t="s">
        <v>33</v>
      </c>
      <c r="AL97" s="181"/>
      <c r="AM97" s="181"/>
      <c r="AN97" s="181"/>
      <c r="AO97" s="181"/>
      <c r="AP97" s="181"/>
      <c r="AQ97" s="182"/>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5"/>
      <c r="AL98" s="186"/>
      <c r="AM98" s="186"/>
      <c r="AN98" s="186"/>
      <c r="AO98" s="186"/>
      <c r="AP98" s="186"/>
      <c r="AQ98" s="18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8" t="s">
        <v>174</v>
      </c>
      <c r="AL99" s="189"/>
      <c r="AM99" s="189"/>
      <c r="AN99" s="189"/>
      <c r="AO99" s="189"/>
      <c r="AP99" s="189"/>
      <c r="AQ99" s="19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8"/>
      <c r="AL100" s="189"/>
      <c r="AM100" s="189"/>
      <c r="AN100" s="189"/>
      <c r="AO100" s="189"/>
      <c r="AP100" s="189"/>
      <c r="AQ100" s="19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8"/>
      <c r="AL101" s="189"/>
      <c r="AM101" s="189"/>
      <c r="AN101" s="189"/>
      <c r="AO101" s="189"/>
      <c r="AP101" s="189"/>
      <c r="AQ101" s="19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8"/>
      <c r="AL102" s="189"/>
      <c r="AM102" s="189"/>
      <c r="AN102" s="189"/>
      <c r="AO102" s="189"/>
      <c r="AP102" s="189"/>
      <c r="AQ102" s="19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8"/>
      <c r="AL103" s="189"/>
      <c r="AM103" s="189"/>
      <c r="AN103" s="189"/>
      <c r="AO103" s="189"/>
      <c r="AP103" s="189"/>
      <c r="AQ103" s="19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8"/>
      <c r="AL104" s="189"/>
      <c r="AM104" s="189"/>
      <c r="AN104" s="189"/>
      <c r="AO104" s="189"/>
      <c r="AP104" s="189"/>
      <c r="AQ104" s="19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8"/>
      <c r="AL105" s="189"/>
      <c r="AM105" s="189"/>
      <c r="AN105" s="189"/>
      <c r="AO105" s="189"/>
      <c r="AP105" s="189"/>
      <c r="AQ105" s="19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8"/>
      <c r="AL106" s="189"/>
      <c r="AM106" s="189"/>
      <c r="AN106" s="189"/>
      <c r="AO106" s="189"/>
      <c r="AP106" s="189"/>
      <c r="AQ106" s="19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8"/>
      <c r="AL107" s="189"/>
      <c r="AM107" s="189"/>
      <c r="AN107" s="189"/>
      <c r="AO107" s="189"/>
      <c r="AP107" s="189"/>
      <c r="AQ107" s="19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8"/>
      <c r="AL108" s="189"/>
      <c r="AM108" s="189"/>
      <c r="AN108" s="189"/>
      <c r="AO108" s="189"/>
      <c r="AP108" s="189"/>
      <c r="AQ108" s="19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8"/>
      <c r="AL109" s="189"/>
      <c r="AM109" s="189"/>
      <c r="AN109" s="189"/>
      <c r="AO109" s="189"/>
      <c r="AP109" s="189"/>
      <c r="AQ109" s="19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8"/>
      <c r="AL110" s="189"/>
      <c r="AM110" s="189"/>
      <c r="AN110" s="189"/>
      <c r="AO110" s="189"/>
      <c r="AP110" s="189"/>
      <c r="AQ110" s="19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8"/>
      <c r="AL111" s="189"/>
      <c r="AM111" s="189"/>
      <c r="AN111" s="189"/>
      <c r="AO111" s="189"/>
      <c r="AP111" s="189"/>
      <c r="AQ111" s="19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8"/>
      <c r="AL112" s="189"/>
      <c r="AM112" s="189"/>
      <c r="AN112" s="189"/>
      <c r="AO112" s="189"/>
      <c r="AP112" s="189"/>
      <c r="AQ112" s="19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8"/>
      <c r="AL113" s="189"/>
      <c r="AM113" s="189"/>
      <c r="AN113" s="189"/>
      <c r="AO113" s="189"/>
      <c r="AP113" s="189"/>
      <c r="AQ113" s="19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8"/>
      <c r="AL114" s="189"/>
      <c r="AM114" s="189"/>
      <c r="AN114" s="189"/>
      <c r="AO114" s="189"/>
      <c r="AP114" s="189"/>
      <c r="AQ114" s="19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8"/>
      <c r="AL115" s="189"/>
      <c r="AM115" s="189"/>
      <c r="AN115" s="189"/>
      <c r="AO115" s="189"/>
      <c r="AP115" s="189"/>
      <c r="AQ115" s="19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8"/>
      <c r="AL116" s="189"/>
      <c r="AM116" s="189"/>
      <c r="AN116" s="189"/>
      <c r="AO116" s="189"/>
      <c r="AP116" s="189"/>
      <c r="AQ116" s="19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91"/>
      <c r="AL117" s="192"/>
      <c r="AM117" s="192"/>
      <c r="AN117" s="192"/>
      <c r="AO117" s="192"/>
      <c r="AP117" s="192"/>
      <c r="AQ117" s="193"/>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4" width="12.109375" style="44" customWidth="1"/>
    <col min="15" max="15" width="27"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105.6">
      <c r="A6" s="45" t="s">
        <v>112</v>
      </c>
      <c r="B6" s="63" t="str">
        <f>B7</f>
        <v>2015</v>
      </c>
      <c r="C6" s="63" t="str">
        <f t="shared" ref="C6:AW6" si="6">C7</f>
        <v>221007</v>
      </c>
      <c r="D6" s="63" t="str">
        <f t="shared" si="6"/>
        <v>47</v>
      </c>
      <c r="E6" s="63" t="str">
        <f t="shared" si="6"/>
        <v>04</v>
      </c>
      <c r="F6" s="63" t="str">
        <f t="shared" si="6"/>
        <v>0</v>
      </c>
      <c r="G6" s="63" t="str">
        <f t="shared" si="6"/>
        <v>000</v>
      </c>
      <c r="H6" s="63" t="str">
        <f t="shared" si="6"/>
        <v>静岡県　静岡市</v>
      </c>
      <c r="I6" s="63" t="str">
        <f t="shared" si="6"/>
        <v>法非適用</v>
      </c>
      <c r="J6" s="63" t="str">
        <f t="shared" si="6"/>
        <v>電気事業</v>
      </c>
      <c r="K6" s="64" t="str">
        <f t="shared" si="6"/>
        <v>該当数値なし</v>
      </c>
      <c r="L6" s="65" t="str">
        <f t="shared" si="6"/>
        <v>-</v>
      </c>
      <c r="M6" s="65">
        <f t="shared" si="6"/>
        <v>2</v>
      </c>
      <c r="N6" s="65" t="str">
        <f t="shared" si="6"/>
        <v>-</v>
      </c>
      <c r="O6" s="65" t="str">
        <f t="shared" si="6"/>
        <v>-</v>
      </c>
      <c r="P6" s="65" t="str">
        <f t="shared" si="6"/>
        <v>-</v>
      </c>
      <c r="Q6" s="66" t="str">
        <f>Q7</f>
        <v>平成36年3月31日　静岡市西ケ谷清掃工場ほか</v>
      </c>
      <c r="R6" s="67" t="str">
        <f t="shared" si="6"/>
        <v>平成42年7月25日　静岡市西ケ谷清掃工場</v>
      </c>
      <c r="S6" s="63" t="str">
        <f t="shared" si="6"/>
        <v>無</v>
      </c>
      <c r="T6" s="67" t="str">
        <f t="shared" si="6"/>
        <v>日本ロジテック協同組合
中部電力株式会社
サミットエナジー株式会社</v>
      </c>
      <c r="U6" s="64" t="str">
        <f t="shared" si="6"/>
        <v>-</v>
      </c>
      <c r="V6" s="65" t="str">
        <f>V7</f>
        <v>-</v>
      </c>
      <c r="W6" s="65" t="str">
        <f t="shared" si="6"/>
        <v>-</v>
      </c>
      <c r="X6" s="65" t="str">
        <f t="shared" si="6"/>
        <v>-</v>
      </c>
      <c r="Y6" s="65" t="str">
        <f t="shared" si="6"/>
        <v>-</v>
      </c>
      <c r="Z6" s="65" t="str">
        <f t="shared" si="6"/>
        <v>-</v>
      </c>
      <c r="AA6" s="65">
        <f t="shared" si="6"/>
        <v>116157</v>
      </c>
      <c r="AB6" s="65">
        <f t="shared" si="6"/>
        <v>116056</v>
      </c>
      <c r="AC6" s="65">
        <f t="shared" si="6"/>
        <v>113028</v>
      </c>
      <c r="AD6" s="65">
        <f t="shared" si="6"/>
        <v>108586</v>
      </c>
      <c r="AE6" s="65">
        <f t="shared" si="6"/>
        <v>90976</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116157</v>
      </c>
      <c r="AQ6" s="65">
        <f t="shared" si="6"/>
        <v>116056</v>
      </c>
      <c r="AR6" s="65">
        <f t="shared" si="6"/>
        <v>113028</v>
      </c>
      <c r="AS6" s="65">
        <f t="shared" si="6"/>
        <v>108586</v>
      </c>
      <c r="AT6" s="65">
        <f t="shared" si="6"/>
        <v>90976</v>
      </c>
      <c r="AU6" s="65">
        <f t="shared" si="6"/>
        <v>507570</v>
      </c>
      <c r="AV6" s="65">
        <f t="shared" si="6"/>
        <v>194392</v>
      </c>
      <c r="AW6" s="65">
        <f t="shared" si="6"/>
        <v>701962</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105.6">
      <c r="A7" s="45"/>
      <c r="B7" s="73" t="s">
        <v>113</v>
      </c>
      <c r="C7" s="73" t="s">
        <v>114</v>
      </c>
      <c r="D7" s="73" t="s">
        <v>115</v>
      </c>
      <c r="E7" s="73" t="s">
        <v>116</v>
      </c>
      <c r="F7" s="73" t="s">
        <v>117</v>
      </c>
      <c r="G7" s="73" t="s">
        <v>118</v>
      </c>
      <c r="H7" s="73" t="s">
        <v>119</v>
      </c>
      <c r="I7" s="73" t="s">
        <v>120</v>
      </c>
      <c r="J7" s="73" t="s">
        <v>121</v>
      </c>
      <c r="K7" s="74" t="s">
        <v>122</v>
      </c>
      <c r="L7" s="75" t="s">
        <v>123</v>
      </c>
      <c r="M7" s="75">
        <v>2</v>
      </c>
      <c r="N7" s="76" t="s">
        <v>123</v>
      </c>
      <c r="O7" s="76" t="s">
        <v>123</v>
      </c>
      <c r="P7" s="76" t="s">
        <v>123</v>
      </c>
      <c r="Q7" s="77" t="s">
        <v>124</v>
      </c>
      <c r="R7" s="77" t="s">
        <v>125</v>
      </c>
      <c r="S7" s="78" t="s">
        <v>126</v>
      </c>
      <c r="T7" s="77" t="s">
        <v>127</v>
      </c>
      <c r="U7" s="74" t="s">
        <v>123</v>
      </c>
      <c r="V7" s="76" t="s">
        <v>123</v>
      </c>
      <c r="W7" s="76" t="s">
        <v>123</v>
      </c>
      <c r="X7" s="76" t="s">
        <v>123</v>
      </c>
      <c r="Y7" s="76" t="s">
        <v>123</v>
      </c>
      <c r="Z7" s="76" t="s">
        <v>123</v>
      </c>
      <c r="AA7" s="76">
        <v>116157</v>
      </c>
      <c r="AB7" s="76">
        <v>116056</v>
      </c>
      <c r="AC7" s="76">
        <v>113028</v>
      </c>
      <c r="AD7" s="76">
        <v>108586</v>
      </c>
      <c r="AE7" s="76">
        <v>90976</v>
      </c>
      <c r="AF7" s="76" t="s">
        <v>123</v>
      </c>
      <c r="AG7" s="76" t="s">
        <v>123</v>
      </c>
      <c r="AH7" s="76" t="s">
        <v>123</v>
      </c>
      <c r="AI7" s="76" t="s">
        <v>123</v>
      </c>
      <c r="AJ7" s="76" t="s">
        <v>123</v>
      </c>
      <c r="AK7" s="76" t="s">
        <v>123</v>
      </c>
      <c r="AL7" s="76" t="s">
        <v>123</v>
      </c>
      <c r="AM7" s="76" t="s">
        <v>123</v>
      </c>
      <c r="AN7" s="76" t="s">
        <v>123</v>
      </c>
      <c r="AO7" s="76" t="s">
        <v>123</v>
      </c>
      <c r="AP7" s="76">
        <v>116157</v>
      </c>
      <c r="AQ7" s="76">
        <v>116056</v>
      </c>
      <c r="AR7" s="76">
        <v>113028</v>
      </c>
      <c r="AS7" s="76">
        <v>108586</v>
      </c>
      <c r="AT7" s="76">
        <v>90976</v>
      </c>
      <c r="AU7" s="76">
        <v>507570</v>
      </c>
      <c r="AV7" s="76">
        <v>194392</v>
      </c>
      <c r="AW7" s="76">
        <v>701962</v>
      </c>
      <c r="AX7" s="79">
        <v>1124.2</v>
      </c>
      <c r="AY7" s="79">
        <v>476.9</v>
      </c>
      <c r="AZ7" s="79">
        <v>955.1</v>
      </c>
      <c r="BA7" s="79">
        <v>127.9</v>
      </c>
      <c r="BB7" s="79">
        <v>131.69999999999999</v>
      </c>
      <c r="BC7" s="79">
        <v>138.19999999999999</v>
      </c>
      <c r="BD7" s="79">
        <v>180.2</v>
      </c>
      <c r="BE7" s="79">
        <v>164.5</v>
      </c>
      <c r="BF7" s="79">
        <v>124.7</v>
      </c>
      <c r="BG7" s="79">
        <v>118.8</v>
      </c>
      <c r="BH7" s="79">
        <v>100</v>
      </c>
      <c r="BI7" s="79">
        <v>1767.9</v>
      </c>
      <c r="BJ7" s="79">
        <v>2147.8000000000002</v>
      </c>
      <c r="BK7" s="79">
        <v>4390.5</v>
      </c>
      <c r="BL7" s="79">
        <v>1613.8</v>
      </c>
      <c r="BM7" s="79">
        <v>765.7</v>
      </c>
      <c r="BN7" s="79">
        <v>245.2</v>
      </c>
      <c r="BO7" s="79">
        <v>296.2</v>
      </c>
      <c r="BP7" s="79">
        <v>366.9</v>
      </c>
      <c r="BQ7" s="79">
        <v>324.60000000000002</v>
      </c>
      <c r="BR7" s="79">
        <v>255.4</v>
      </c>
      <c r="BS7" s="79">
        <v>100</v>
      </c>
      <c r="BT7" s="79" t="s">
        <v>123</v>
      </c>
      <c r="BU7" s="79" t="s">
        <v>123</v>
      </c>
      <c r="BV7" s="79" t="s">
        <v>123</v>
      </c>
      <c r="BW7" s="79" t="s">
        <v>123</v>
      </c>
      <c r="BX7" s="79" t="s">
        <v>123</v>
      </c>
      <c r="BY7" s="79" t="s">
        <v>123</v>
      </c>
      <c r="BZ7" s="79" t="s">
        <v>123</v>
      </c>
      <c r="CA7" s="79" t="s">
        <v>123</v>
      </c>
      <c r="CB7" s="79" t="s">
        <v>123</v>
      </c>
      <c r="CC7" s="79" t="s">
        <v>123</v>
      </c>
      <c r="CD7" s="79" t="s">
        <v>123</v>
      </c>
      <c r="CE7" s="79">
        <v>725.7</v>
      </c>
      <c r="CF7" s="79">
        <v>1830</v>
      </c>
      <c r="CG7" s="79">
        <v>1994.6</v>
      </c>
      <c r="CH7" s="79">
        <v>15187.8</v>
      </c>
      <c r="CI7" s="79">
        <v>13909.4</v>
      </c>
      <c r="CJ7" s="79">
        <v>7500.6</v>
      </c>
      <c r="CK7" s="79">
        <v>7095.7</v>
      </c>
      <c r="CL7" s="79">
        <v>11717.4</v>
      </c>
      <c r="CM7" s="79">
        <v>17642.5</v>
      </c>
      <c r="CN7" s="79">
        <v>18815.8</v>
      </c>
      <c r="CO7" s="76">
        <v>548687</v>
      </c>
      <c r="CP7" s="76">
        <v>523807</v>
      </c>
      <c r="CQ7" s="76">
        <v>1144869</v>
      </c>
      <c r="CR7" s="76">
        <v>345991</v>
      </c>
      <c r="CS7" s="76">
        <v>278444</v>
      </c>
      <c r="CT7" s="76">
        <v>95057</v>
      </c>
      <c r="CU7" s="76">
        <v>120361</v>
      </c>
      <c r="CV7" s="76">
        <v>108538</v>
      </c>
      <c r="CW7" s="76">
        <v>58539</v>
      </c>
      <c r="CX7" s="76">
        <v>37685</v>
      </c>
      <c r="CY7" s="76">
        <v>22390</v>
      </c>
      <c r="CZ7" s="79">
        <v>59.1</v>
      </c>
      <c r="DA7" s="79">
        <v>59.2</v>
      </c>
      <c r="DB7" s="79">
        <v>57.6</v>
      </c>
      <c r="DC7" s="79">
        <v>55.4</v>
      </c>
      <c r="DD7" s="79">
        <v>46.3</v>
      </c>
      <c r="DE7" s="79">
        <v>40.200000000000003</v>
      </c>
      <c r="DF7" s="79">
        <v>42.7</v>
      </c>
      <c r="DG7" s="79">
        <v>38.5</v>
      </c>
      <c r="DH7" s="79">
        <v>37.700000000000003</v>
      </c>
      <c r="DI7" s="79">
        <v>33.9</v>
      </c>
      <c r="DJ7" s="79">
        <v>0</v>
      </c>
      <c r="DK7" s="79">
        <v>0</v>
      </c>
      <c r="DL7" s="79">
        <v>0</v>
      </c>
      <c r="DM7" s="79">
        <v>0</v>
      </c>
      <c r="DN7" s="79">
        <v>0</v>
      </c>
      <c r="DO7" s="79">
        <v>41.4</v>
      </c>
      <c r="DP7" s="79">
        <v>23.7</v>
      </c>
      <c r="DQ7" s="79">
        <v>21.6</v>
      </c>
      <c r="DR7" s="79">
        <v>13.7</v>
      </c>
      <c r="DS7" s="79">
        <v>16.3</v>
      </c>
      <c r="DT7" s="79">
        <v>203</v>
      </c>
      <c r="DU7" s="79">
        <v>181.4</v>
      </c>
      <c r="DV7" s="79">
        <v>78.099999999999994</v>
      </c>
      <c r="DW7" s="79">
        <v>72.7</v>
      </c>
      <c r="DX7" s="79">
        <v>98.9</v>
      </c>
      <c r="DY7" s="79">
        <v>184.7</v>
      </c>
      <c r="DZ7" s="79">
        <v>126.1</v>
      </c>
      <c r="EA7" s="79">
        <v>102.5</v>
      </c>
      <c r="EB7" s="79">
        <v>99.7</v>
      </c>
      <c r="EC7" s="79">
        <v>101.4</v>
      </c>
      <c r="ED7" s="79" t="s">
        <v>123</v>
      </c>
      <c r="EE7" s="79" t="s">
        <v>123</v>
      </c>
      <c r="EF7" s="79" t="s">
        <v>123</v>
      </c>
      <c r="EG7" s="79" t="s">
        <v>123</v>
      </c>
      <c r="EH7" s="79" t="s">
        <v>123</v>
      </c>
      <c r="EI7" s="79" t="s">
        <v>123</v>
      </c>
      <c r="EJ7" s="79" t="s">
        <v>123</v>
      </c>
      <c r="EK7" s="79" t="s">
        <v>123</v>
      </c>
      <c r="EL7" s="79" t="s">
        <v>123</v>
      </c>
      <c r="EM7" s="79" t="s">
        <v>123</v>
      </c>
      <c r="EN7" s="79" t="s">
        <v>123</v>
      </c>
      <c r="EO7" s="79">
        <v>6.2</v>
      </c>
      <c r="EP7" s="79">
        <v>26.6</v>
      </c>
      <c r="EQ7" s="79">
        <v>38.299999999999997</v>
      </c>
      <c r="ER7" s="79">
        <v>27.7</v>
      </c>
      <c r="ES7" s="79" t="s">
        <v>123</v>
      </c>
      <c r="ET7" s="79">
        <v>22.1</v>
      </c>
      <c r="EU7" s="79">
        <v>55.5</v>
      </c>
      <c r="EV7" s="79">
        <v>70.2</v>
      </c>
      <c r="EW7" s="79">
        <v>72.7</v>
      </c>
      <c r="EX7" s="76" t="s">
        <v>123</v>
      </c>
      <c r="EY7" s="79" t="s">
        <v>123</v>
      </c>
      <c r="EZ7" s="79" t="s">
        <v>123</v>
      </c>
      <c r="FA7" s="79" t="s">
        <v>123</v>
      </c>
      <c r="FB7" s="79" t="s">
        <v>123</v>
      </c>
      <c r="FC7" s="79" t="s">
        <v>123</v>
      </c>
      <c r="FD7" s="79">
        <v>55.8</v>
      </c>
      <c r="FE7" s="79">
        <v>67.5</v>
      </c>
      <c r="FF7" s="79">
        <v>64</v>
      </c>
      <c r="FG7" s="79">
        <v>56.1</v>
      </c>
      <c r="FH7" s="79">
        <v>61.8</v>
      </c>
      <c r="FI7" s="79" t="s">
        <v>123</v>
      </c>
      <c r="FJ7" s="79" t="s">
        <v>123</v>
      </c>
      <c r="FK7" s="79" t="s">
        <v>123</v>
      </c>
      <c r="FL7" s="79" t="s">
        <v>123</v>
      </c>
      <c r="FM7" s="79" t="s">
        <v>123</v>
      </c>
      <c r="FN7" s="79">
        <v>61.2</v>
      </c>
      <c r="FO7" s="79">
        <v>29.2</v>
      </c>
      <c r="FP7" s="79">
        <v>22.1</v>
      </c>
      <c r="FQ7" s="79">
        <v>16.7</v>
      </c>
      <c r="FR7" s="79">
        <v>8.6999999999999993</v>
      </c>
      <c r="FS7" s="79" t="s">
        <v>123</v>
      </c>
      <c r="FT7" s="79" t="s">
        <v>123</v>
      </c>
      <c r="FU7" s="79" t="s">
        <v>123</v>
      </c>
      <c r="FV7" s="79" t="s">
        <v>123</v>
      </c>
      <c r="FW7" s="79" t="s">
        <v>123</v>
      </c>
      <c r="FX7" s="79">
        <v>420.9</v>
      </c>
      <c r="FY7" s="79">
        <v>362.4</v>
      </c>
      <c r="FZ7" s="79">
        <v>279.2</v>
      </c>
      <c r="GA7" s="79">
        <v>333.7</v>
      </c>
      <c r="GB7" s="79">
        <v>334.6</v>
      </c>
      <c r="GC7" s="79" t="s">
        <v>123</v>
      </c>
      <c r="GD7" s="79" t="s">
        <v>123</v>
      </c>
      <c r="GE7" s="79" t="s">
        <v>123</v>
      </c>
      <c r="GF7" s="79" t="s">
        <v>123</v>
      </c>
      <c r="GG7" s="79" t="s">
        <v>123</v>
      </c>
      <c r="GH7" s="79" t="s">
        <v>123</v>
      </c>
      <c r="GI7" s="79" t="s">
        <v>123</v>
      </c>
      <c r="GJ7" s="79" t="s">
        <v>123</v>
      </c>
      <c r="GK7" s="79" t="s">
        <v>123</v>
      </c>
      <c r="GL7" s="79" t="s">
        <v>123</v>
      </c>
      <c r="GM7" s="79" t="s">
        <v>123</v>
      </c>
      <c r="GN7" s="79" t="s">
        <v>123</v>
      </c>
      <c r="GO7" s="79" t="s">
        <v>123</v>
      </c>
      <c r="GP7" s="79" t="s">
        <v>123</v>
      </c>
      <c r="GQ7" s="79" t="s">
        <v>123</v>
      </c>
      <c r="GR7" s="79" t="s">
        <v>123</v>
      </c>
      <c r="GS7" s="79">
        <v>37.700000000000003</v>
      </c>
      <c r="GT7" s="79">
        <v>56.2</v>
      </c>
      <c r="GU7" s="79">
        <v>58.4</v>
      </c>
      <c r="GV7" s="79">
        <v>80.599999999999994</v>
      </c>
      <c r="GW7" s="76">
        <v>22390</v>
      </c>
      <c r="GX7" s="79">
        <v>59.1</v>
      </c>
      <c r="GY7" s="79">
        <v>59.2</v>
      </c>
      <c r="GZ7" s="79">
        <v>57.6</v>
      </c>
      <c r="HA7" s="79">
        <v>55.4</v>
      </c>
      <c r="HB7" s="79">
        <v>46.3</v>
      </c>
      <c r="HC7" s="79">
        <v>47.9</v>
      </c>
      <c r="HD7" s="79">
        <v>51.6</v>
      </c>
      <c r="HE7" s="79">
        <v>49.8</v>
      </c>
      <c r="HF7" s="79">
        <v>50.3</v>
      </c>
      <c r="HG7" s="79">
        <v>47.9</v>
      </c>
      <c r="HH7" s="79">
        <v>0</v>
      </c>
      <c r="HI7" s="79">
        <v>0</v>
      </c>
      <c r="HJ7" s="79">
        <v>0</v>
      </c>
      <c r="HK7" s="79">
        <v>0</v>
      </c>
      <c r="HL7" s="79">
        <v>0</v>
      </c>
      <c r="HM7" s="79">
        <v>36.1</v>
      </c>
      <c r="HN7" s="79">
        <v>8.5</v>
      </c>
      <c r="HO7" s="79">
        <v>11.5</v>
      </c>
      <c r="HP7" s="79">
        <v>5.2</v>
      </c>
      <c r="HQ7" s="79">
        <v>13</v>
      </c>
      <c r="HR7" s="79">
        <v>203</v>
      </c>
      <c r="HS7" s="79">
        <v>181.4</v>
      </c>
      <c r="HT7" s="79">
        <v>78.099999999999994</v>
      </c>
      <c r="HU7" s="79">
        <v>72.7</v>
      </c>
      <c r="HV7" s="79">
        <v>98.9</v>
      </c>
      <c r="HW7" s="79">
        <v>91.2</v>
      </c>
      <c r="HX7" s="79">
        <v>58.5</v>
      </c>
      <c r="HY7" s="79">
        <v>34.5</v>
      </c>
      <c r="HZ7" s="79">
        <v>26.3</v>
      </c>
      <c r="IA7" s="79">
        <v>24.5</v>
      </c>
      <c r="IB7" s="79" t="s">
        <v>123</v>
      </c>
      <c r="IC7" s="79" t="s">
        <v>123</v>
      </c>
      <c r="ID7" s="79" t="s">
        <v>123</v>
      </c>
      <c r="IE7" s="79" t="s">
        <v>123</v>
      </c>
      <c r="IF7" s="79" t="s">
        <v>123</v>
      </c>
      <c r="IG7" s="79" t="s">
        <v>123</v>
      </c>
      <c r="IH7" s="79" t="s">
        <v>123</v>
      </c>
      <c r="II7" s="79" t="s">
        <v>123</v>
      </c>
      <c r="IJ7" s="79" t="s">
        <v>123</v>
      </c>
      <c r="IK7" s="79" t="s">
        <v>123</v>
      </c>
      <c r="IL7" s="79" t="s">
        <v>123</v>
      </c>
      <c r="IM7" s="79">
        <v>6.2</v>
      </c>
      <c r="IN7" s="79">
        <v>26.6</v>
      </c>
      <c r="IO7" s="79">
        <v>38.299999999999997</v>
      </c>
      <c r="IP7" s="79">
        <v>27.7</v>
      </c>
      <c r="IQ7" s="79" t="s">
        <v>123</v>
      </c>
      <c r="IR7" s="79">
        <v>7.1</v>
      </c>
      <c r="IS7" s="79">
        <v>40.700000000000003</v>
      </c>
      <c r="IT7" s="79">
        <v>52.3</v>
      </c>
      <c r="IU7" s="79">
        <v>52.8</v>
      </c>
      <c r="IV7" s="76" t="s">
        <v>123</v>
      </c>
      <c r="IW7" s="79" t="s">
        <v>123</v>
      </c>
      <c r="IX7" s="79" t="s">
        <v>123</v>
      </c>
      <c r="IY7" s="79" t="s">
        <v>123</v>
      </c>
      <c r="IZ7" s="79" t="s">
        <v>123</v>
      </c>
      <c r="JA7" s="79" t="s">
        <v>123</v>
      </c>
      <c r="JB7" s="79">
        <v>19.100000000000001</v>
      </c>
      <c r="JC7" s="79">
        <v>19.2</v>
      </c>
      <c r="JD7" s="79">
        <v>19.600000000000001</v>
      </c>
      <c r="JE7" s="79">
        <v>18.5</v>
      </c>
      <c r="JF7" s="79">
        <v>16.100000000000001</v>
      </c>
      <c r="JG7" s="79" t="s">
        <v>123</v>
      </c>
      <c r="JH7" s="79" t="s">
        <v>123</v>
      </c>
      <c r="JI7" s="79" t="s">
        <v>123</v>
      </c>
      <c r="JJ7" s="79" t="s">
        <v>123</v>
      </c>
      <c r="JK7" s="79" t="s">
        <v>123</v>
      </c>
      <c r="JL7" s="79">
        <v>48.1</v>
      </c>
      <c r="JM7" s="79">
        <v>44.6</v>
      </c>
      <c r="JN7" s="79">
        <v>42.6</v>
      </c>
      <c r="JO7" s="79">
        <v>43.7</v>
      </c>
      <c r="JP7" s="79">
        <v>45.4</v>
      </c>
      <c r="JQ7" s="79" t="s">
        <v>123</v>
      </c>
      <c r="JR7" s="79" t="s">
        <v>123</v>
      </c>
      <c r="JS7" s="79" t="s">
        <v>123</v>
      </c>
      <c r="JT7" s="79" t="s">
        <v>123</v>
      </c>
      <c r="JU7" s="79" t="s">
        <v>123</v>
      </c>
      <c r="JV7" s="79">
        <v>437.3</v>
      </c>
      <c r="JW7" s="79">
        <v>282.2</v>
      </c>
      <c r="JX7" s="79">
        <v>178.4</v>
      </c>
      <c r="JY7" s="79">
        <v>146.19999999999999</v>
      </c>
      <c r="JZ7" s="79">
        <v>137.1</v>
      </c>
      <c r="KA7" s="79" t="s">
        <v>123</v>
      </c>
      <c r="KB7" s="79" t="s">
        <v>123</v>
      </c>
      <c r="KC7" s="79" t="s">
        <v>123</v>
      </c>
      <c r="KD7" s="79" t="s">
        <v>123</v>
      </c>
      <c r="KE7" s="79" t="s">
        <v>123</v>
      </c>
      <c r="KF7" s="79" t="s">
        <v>123</v>
      </c>
      <c r="KG7" s="79" t="s">
        <v>123</v>
      </c>
      <c r="KH7" s="79" t="s">
        <v>123</v>
      </c>
      <c r="KI7" s="79" t="s">
        <v>123</v>
      </c>
      <c r="KJ7" s="79" t="s">
        <v>123</v>
      </c>
      <c r="KK7" s="79" t="s">
        <v>123</v>
      </c>
      <c r="KL7" s="79" t="s">
        <v>123</v>
      </c>
      <c r="KM7" s="79" t="s">
        <v>123</v>
      </c>
      <c r="KN7" s="79" t="s">
        <v>123</v>
      </c>
      <c r="KO7" s="79" t="s">
        <v>123</v>
      </c>
      <c r="KP7" s="79" t="s">
        <v>123</v>
      </c>
      <c r="KQ7" s="79">
        <v>52.7</v>
      </c>
      <c r="KR7" s="79">
        <v>84.2</v>
      </c>
      <c r="KS7" s="79">
        <v>98.4</v>
      </c>
      <c r="KT7" s="79">
        <v>98.4</v>
      </c>
      <c r="KU7" s="76" t="s">
        <v>123</v>
      </c>
      <c r="KV7" s="79" t="s">
        <v>123</v>
      </c>
      <c r="KW7" s="79" t="s">
        <v>123</v>
      </c>
      <c r="KX7" s="79" t="s">
        <v>123</v>
      </c>
      <c r="KY7" s="79" t="s">
        <v>123</v>
      </c>
      <c r="KZ7" s="79" t="s">
        <v>123</v>
      </c>
      <c r="LA7" s="79" t="s">
        <v>123</v>
      </c>
      <c r="LB7" s="79">
        <v>9.6</v>
      </c>
      <c r="LC7" s="79">
        <v>6.4</v>
      </c>
      <c r="LD7" s="79">
        <v>13.7</v>
      </c>
      <c r="LE7" s="79">
        <v>12</v>
      </c>
      <c r="LF7" s="79" t="s">
        <v>123</v>
      </c>
      <c r="LG7" s="79" t="s">
        <v>123</v>
      </c>
      <c r="LH7" s="79" t="s">
        <v>123</v>
      </c>
      <c r="LI7" s="79" t="s">
        <v>123</v>
      </c>
      <c r="LJ7" s="79" t="s">
        <v>123</v>
      </c>
      <c r="LK7" s="79" t="s">
        <v>123</v>
      </c>
      <c r="LL7" s="79">
        <v>0</v>
      </c>
      <c r="LM7" s="79">
        <v>0.2</v>
      </c>
      <c r="LN7" s="79">
        <v>2.9</v>
      </c>
      <c r="LO7" s="79">
        <v>0.6</v>
      </c>
      <c r="LP7" s="79" t="s">
        <v>123</v>
      </c>
      <c r="LQ7" s="79" t="s">
        <v>123</v>
      </c>
      <c r="LR7" s="79" t="s">
        <v>123</v>
      </c>
      <c r="LS7" s="79" t="s">
        <v>123</v>
      </c>
      <c r="LT7" s="79" t="s">
        <v>123</v>
      </c>
      <c r="LU7" s="79" t="s">
        <v>123</v>
      </c>
      <c r="LV7" s="79">
        <v>0</v>
      </c>
      <c r="LW7" s="79">
        <v>460.6</v>
      </c>
      <c r="LX7" s="79">
        <v>282.39999999999998</v>
      </c>
      <c r="LY7" s="79">
        <v>213.5</v>
      </c>
      <c r="LZ7" s="79" t="s">
        <v>123</v>
      </c>
      <c r="MA7" s="79" t="s">
        <v>123</v>
      </c>
      <c r="MB7" s="79" t="s">
        <v>123</v>
      </c>
      <c r="MC7" s="79" t="s">
        <v>123</v>
      </c>
      <c r="MD7" s="79" t="s">
        <v>123</v>
      </c>
      <c r="ME7" s="79" t="s">
        <v>123</v>
      </c>
      <c r="MF7" s="79" t="s">
        <v>123</v>
      </c>
      <c r="MG7" s="79" t="s">
        <v>123</v>
      </c>
      <c r="MH7" s="79" t="s">
        <v>123</v>
      </c>
      <c r="MI7" s="79" t="s">
        <v>123</v>
      </c>
      <c r="MJ7" s="79" t="s">
        <v>123</v>
      </c>
      <c r="MK7" s="79" t="s">
        <v>123</v>
      </c>
      <c r="ML7" s="79" t="s">
        <v>123</v>
      </c>
      <c r="MM7" s="79" t="s">
        <v>123</v>
      </c>
      <c r="MN7" s="79" t="s">
        <v>123</v>
      </c>
      <c r="MO7" s="79" t="s">
        <v>123</v>
      </c>
      <c r="MP7" s="79">
        <v>100</v>
      </c>
      <c r="MQ7" s="79">
        <v>100</v>
      </c>
      <c r="MR7" s="79">
        <v>100</v>
      </c>
      <c r="MS7" s="79">
        <v>96.6</v>
      </c>
      <c r="MT7" s="79" t="s">
        <v>123</v>
      </c>
      <c r="MU7" s="79" t="s">
        <v>123</v>
      </c>
      <c r="MV7" s="79" t="s">
        <v>123</v>
      </c>
      <c r="MW7" s="79" t="s">
        <v>123</v>
      </c>
      <c r="MX7" s="79">
        <v>2</v>
      </c>
      <c r="MY7" s="79">
        <v>2</v>
      </c>
      <c r="MZ7" s="79">
        <v>2</v>
      </c>
      <c r="NA7" s="79">
        <v>2</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収益的収支比率（％）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0</v>
      </c>
      <c r="EZ8" s="83" t="s">
        <v>128</v>
      </c>
      <c r="FA8" s="81"/>
      <c r="FB8" s="81"/>
      <c r="FC8" s="81"/>
      <c r="FD8" s="81"/>
      <c r="FE8" s="82"/>
      <c r="FF8" s="81"/>
      <c r="FG8" s="81"/>
      <c r="FH8" s="81" t="str">
        <f>FI4</f>
        <v>修繕費比率（％）</v>
      </c>
      <c r="FI8" s="81" t="b">
        <f>IF(SUM($L$6,$MT$7:$MW$7)=0,FALSE,TRUE)</f>
        <v>0</v>
      </c>
      <c r="FJ8" s="83" t="s">
        <v>128</v>
      </c>
      <c r="FK8" s="81"/>
      <c r="FL8" s="81"/>
      <c r="FM8" s="81"/>
      <c r="FN8" s="81"/>
      <c r="FO8" s="81"/>
      <c r="FP8" s="82"/>
      <c r="FQ8" s="81"/>
      <c r="FR8" s="81" t="str">
        <f>FS4</f>
        <v>企業債残高対料金収入比率（％）</v>
      </c>
      <c r="FS8" s="81" t="b">
        <f>IF(SUM($L$6,$MT$7:$MW$7)=0,FALSE,TRUE)</f>
        <v>0</v>
      </c>
      <c r="FT8" s="83" t="s">
        <v>128</v>
      </c>
      <c r="FU8" s="81"/>
      <c r="FV8" s="81"/>
      <c r="FW8" s="81"/>
      <c r="FX8" s="81"/>
      <c r="FY8" s="81"/>
      <c r="FZ8" s="81"/>
      <c r="GA8" s="82"/>
      <c r="GB8" s="81" t="str">
        <f>GC4</f>
        <v>有形固定資産減価償却率（％）</v>
      </c>
      <c r="GC8" s="81" t="b">
        <v>0</v>
      </c>
      <c r="GD8" s="83" t="s">
        <v>129</v>
      </c>
      <c r="GE8" s="81"/>
      <c r="GF8" s="81"/>
      <c r="GG8" s="81"/>
      <c r="GH8" s="81"/>
      <c r="GI8" s="81"/>
      <c r="GJ8" s="81"/>
      <c r="GK8" s="81"/>
      <c r="GL8" s="81" t="str">
        <f>GM4</f>
        <v>FIT収入割合（％）</v>
      </c>
      <c r="GM8" s="81" t="b">
        <f>IF(SUM($L$6,$MT$7:$MW$7)=0,FALSE,TRUE)</f>
        <v>0</v>
      </c>
      <c r="GN8" s="83" t="s">
        <v>128</v>
      </c>
      <c r="GO8" s="81"/>
      <c r="GP8" s="81"/>
      <c r="GQ8" s="81"/>
      <c r="GR8" s="80"/>
      <c r="GS8" s="80"/>
      <c r="GT8" s="80"/>
      <c r="GU8" s="80"/>
      <c r="GV8" s="81" t="str">
        <f>GW5</f>
        <v>最大出力合計</v>
      </c>
      <c r="GW8" s="81" t="str">
        <f>GX4</f>
        <v>設備利用率（％）</v>
      </c>
      <c r="GX8" s="81" t="b">
        <f>IF(SUM($M$7,$MX$7:$NA$7)=0,FALSE,TRUE)</f>
        <v>1</v>
      </c>
      <c r="GY8" s="83" t="s">
        <v>128</v>
      </c>
      <c r="GZ8" s="81"/>
      <c r="HA8" s="81"/>
      <c r="HB8" s="81"/>
      <c r="HC8" s="81"/>
      <c r="HD8" s="82"/>
      <c r="HE8" s="81"/>
      <c r="HF8" s="81"/>
      <c r="HG8" s="81" t="str">
        <f>HH4</f>
        <v>修繕費比率（％）</v>
      </c>
      <c r="HH8" s="81" t="b">
        <f>IF(SUM($M$7,$MX$7:$NA$7)=0,FALSE,TRUE)</f>
        <v>1</v>
      </c>
      <c r="HI8" s="83" t="s">
        <v>128</v>
      </c>
      <c r="HJ8" s="81"/>
      <c r="HK8" s="81"/>
      <c r="HL8" s="81"/>
      <c r="HM8" s="81"/>
      <c r="HN8" s="81"/>
      <c r="HO8" s="82"/>
      <c r="HP8" s="81"/>
      <c r="HQ8" s="81" t="str">
        <f>HR4</f>
        <v>企業債残高対料金収入比率（％）</v>
      </c>
      <c r="HR8" s="81" t="b">
        <f>IF(SUM($M$7,$MX$7:$NA$7)=0,FALSE,TRUE)</f>
        <v>1</v>
      </c>
      <c r="HS8" s="83" t="s">
        <v>128</v>
      </c>
      <c r="HT8" s="81"/>
      <c r="HU8" s="81"/>
      <c r="HV8" s="81"/>
      <c r="HW8" s="81"/>
      <c r="HX8" s="81"/>
      <c r="HY8" s="81"/>
      <c r="HZ8" s="82"/>
      <c r="IA8" s="81" t="str">
        <f>IB4</f>
        <v>有形固定資産減価償却率（％）</v>
      </c>
      <c r="IB8" s="81" t="b">
        <v>0</v>
      </c>
      <c r="IC8" s="83" t="s">
        <v>129</v>
      </c>
      <c r="ID8" s="81"/>
      <c r="IE8" s="81"/>
      <c r="IF8" s="81"/>
      <c r="IG8" s="81"/>
      <c r="IH8" s="81"/>
      <c r="II8" s="81"/>
      <c r="IJ8" s="81"/>
      <c r="IK8" s="81" t="str">
        <f>IL4</f>
        <v>FIT収入割合（％）</v>
      </c>
      <c r="IL8" s="81" t="b">
        <f>IF(SUM($M$7,$MX$7:$NA$7)=0,FALSE,TRUE)</f>
        <v>1</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v>0</v>
      </c>
      <c r="KB8" s="83" t="s">
        <v>129</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v>0</v>
      </c>
      <c r="MA8" s="83" t="s">
        <v>129</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130</v>
      </c>
      <c r="C9" s="85" t="s">
        <v>131</v>
      </c>
      <c r="D9" s="85" t="s">
        <v>132</v>
      </c>
      <c r="E9" s="85" t="s">
        <v>133</v>
      </c>
      <c r="F9" s="85" t="s">
        <v>134</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135</v>
      </c>
      <c r="AX9" s="86"/>
      <c r="AY9" s="86"/>
      <c r="AZ9" s="86"/>
      <c r="BA9" s="86"/>
      <c r="BB9" s="86"/>
      <c r="BC9" s="80"/>
      <c r="BD9" s="81"/>
      <c r="BE9" s="81"/>
      <c r="BF9" s="81"/>
      <c r="BG9" s="81"/>
      <c r="BH9" s="81" t="s">
        <v>135</v>
      </c>
      <c r="BI9" s="86"/>
      <c r="BJ9" s="86"/>
      <c r="BK9" s="86"/>
      <c r="BL9" s="86"/>
      <c r="BM9" s="86"/>
      <c r="BN9" s="80"/>
      <c r="BO9" s="81"/>
      <c r="BP9" s="81"/>
      <c r="BQ9" s="81"/>
      <c r="BR9" s="81"/>
      <c r="BS9" s="81" t="s">
        <v>135</v>
      </c>
      <c r="BT9" s="86"/>
      <c r="BU9" s="86"/>
      <c r="BV9" s="86"/>
      <c r="BW9" s="86"/>
      <c r="BX9" s="86"/>
      <c r="BY9" s="80"/>
      <c r="BZ9" s="81"/>
      <c r="CA9" s="81"/>
      <c r="CB9" s="81"/>
      <c r="CC9" s="81"/>
      <c r="CD9" s="81" t="s">
        <v>135</v>
      </c>
      <c r="CE9" s="86"/>
      <c r="CF9" s="86"/>
      <c r="CG9" s="86"/>
      <c r="CH9" s="86"/>
      <c r="CI9" s="86"/>
      <c r="CJ9" s="80"/>
      <c r="CK9" s="81"/>
      <c r="CL9" s="81"/>
      <c r="CM9" s="81"/>
      <c r="CN9" s="81" t="s">
        <v>135</v>
      </c>
      <c r="CO9" s="86"/>
      <c r="CP9" s="86"/>
      <c r="CQ9" s="86"/>
      <c r="CR9" s="86"/>
      <c r="CS9" s="86"/>
      <c r="CT9" s="81"/>
      <c r="CU9" s="80"/>
      <c r="CV9" s="81"/>
      <c r="CW9" s="81"/>
      <c r="CX9" s="87" t="str">
        <f>"（最大出力合計"&amp;TEXT(CY7,"#,##0")&amp;"kW）"</f>
        <v>（最大出力合計22,390kW）</v>
      </c>
      <c r="CY9" s="81" t="s">
        <v>135</v>
      </c>
      <c r="CZ9" s="86"/>
      <c r="DA9" s="86"/>
      <c r="DB9" s="86"/>
      <c r="DC9" s="86"/>
      <c r="DD9" s="86"/>
      <c r="DE9" s="81"/>
      <c r="DF9" s="80"/>
      <c r="DG9" s="81"/>
      <c r="DH9" s="81"/>
      <c r="DI9" s="81" t="s">
        <v>135</v>
      </c>
      <c r="DJ9" s="86"/>
      <c r="DK9" s="86"/>
      <c r="DL9" s="86"/>
      <c r="DM9" s="86"/>
      <c r="DN9" s="86"/>
      <c r="DO9" s="81"/>
      <c r="DP9" s="81"/>
      <c r="DQ9" s="80"/>
      <c r="DR9" s="81"/>
      <c r="DS9" s="81" t="s">
        <v>135</v>
      </c>
      <c r="DT9" s="86"/>
      <c r="DU9" s="86"/>
      <c r="DV9" s="86"/>
      <c r="DW9" s="86"/>
      <c r="DX9" s="86"/>
      <c r="DY9" s="81"/>
      <c r="DZ9" s="81"/>
      <c r="EA9" s="81"/>
      <c r="EB9" s="80"/>
      <c r="EC9" s="81" t="s">
        <v>135</v>
      </c>
      <c r="ED9" s="86"/>
      <c r="EE9" s="86"/>
      <c r="EF9" s="86"/>
      <c r="EG9" s="86"/>
      <c r="EH9" s="86"/>
      <c r="EI9" s="81"/>
      <c r="EJ9" s="81"/>
      <c r="EK9" s="81"/>
      <c r="EL9" s="81"/>
      <c r="EM9" s="81" t="s">
        <v>135</v>
      </c>
      <c r="EN9" s="86"/>
      <c r="EO9" s="86"/>
      <c r="EP9" s="86"/>
      <c r="EQ9" s="86"/>
      <c r="ER9" s="86"/>
      <c r="ES9" s="80"/>
      <c r="ET9" s="80"/>
      <c r="EU9" s="80"/>
      <c r="EV9" s="80"/>
      <c r="EW9" s="87" t="str">
        <f>"（最大出力合計"&amp;TEXT(EX7,"#,##0")&amp;"kW）"</f>
        <v>（最大出力合計-kW）</v>
      </c>
      <c r="EX9" s="81" t="s">
        <v>135</v>
      </c>
      <c r="EY9" s="86"/>
      <c r="EZ9" s="86"/>
      <c r="FA9" s="86"/>
      <c r="FB9" s="86"/>
      <c r="FC9" s="86"/>
      <c r="FD9" s="81"/>
      <c r="FE9" s="80"/>
      <c r="FF9" s="81"/>
      <c r="FG9" s="81"/>
      <c r="FH9" s="81" t="s">
        <v>135</v>
      </c>
      <c r="FI9" s="86"/>
      <c r="FJ9" s="86"/>
      <c r="FK9" s="86"/>
      <c r="FL9" s="86"/>
      <c r="FM9" s="86"/>
      <c r="FN9" s="81"/>
      <c r="FO9" s="81"/>
      <c r="FP9" s="80"/>
      <c r="FQ9" s="81"/>
      <c r="FR9" s="81" t="s">
        <v>135</v>
      </c>
      <c r="FS9" s="86"/>
      <c r="FT9" s="86"/>
      <c r="FU9" s="86"/>
      <c r="FV9" s="86"/>
      <c r="FW9" s="86"/>
      <c r="FX9" s="81"/>
      <c r="FY9" s="81"/>
      <c r="FZ9" s="81"/>
      <c r="GA9" s="80"/>
      <c r="GB9" s="81" t="s">
        <v>135</v>
      </c>
      <c r="GC9" s="86"/>
      <c r="GD9" s="86"/>
      <c r="GE9" s="86"/>
      <c r="GF9" s="86"/>
      <c r="GG9" s="86"/>
      <c r="GH9" s="81"/>
      <c r="GI9" s="81"/>
      <c r="GJ9" s="81"/>
      <c r="GK9" s="81"/>
      <c r="GL9" s="81" t="s">
        <v>135</v>
      </c>
      <c r="GM9" s="86"/>
      <c r="GN9" s="86"/>
      <c r="GO9" s="86"/>
      <c r="GP9" s="86"/>
      <c r="GQ9" s="86"/>
      <c r="GR9" s="80"/>
      <c r="GS9" s="80"/>
      <c r="GT9" s="80"/>
      <c r="GU9" s="80"/>
      <c r="GV9" s="87" t="str">
        <f>"（最大出力合計"&amp;TEXT(GW7,"#,##0")&amp;"kW）"</f>
        <v>（最大出力合計22,390kW）</v>
      </c>
      <c r="GW9" s="81" t="s">
        <v>135</v>
      </c>
      <c r="GX9" s="86"/>
      <c r="GY9" s="86"/>
      <c r="GZ9" s="86"/>
      <c r="HA9" s="86"/>
      <c r="HB9" s="86"/>
      <c r="HC9" s="81"/>
      <c r="HD9" s="80"/>
      <c r="HE9" s="81"/>
      <c r="HF9" s="81"/>
      <c r="HG9" s="81" t="s">
        <v>135</v>
      </c>
      <c r="HH9" s="86"/>
      <c r="HI9" s="86"/>
      <c r="HJ9" s="86"/>
      <c r="HK9" s="86"/>
      <c r="HL9" s="86"/>
      <c r="HM9" s="81"/>
      <c r="HN9" s="81"/>
      <c r="HO9" s="80"/>
      <c r="HP9" s="81"/>
      <c r="HQ9" s="81" t="s">
        <v>135</v>
      </c>
      <c r="HR9" s="86"/>
      <c r="HS9" s="86"/>
      <c r="HT9" s="86"/>
      <c r="HU9" s="86"/>
      <c r="HV9" s="86"/>
      <c r="HW9" s="81"/>
      <c r="HX9" s="81"/>
      <c r="HY9" s="81"/>
      <c r="HZ9" s="80"/>
      <c r="IA9" s="81" t="s">
        <v>135</v>
      </c>
      <c r="IB9" s="86"/>
      <c r="IC9" s="86"/>
      <c r="ID9" s="86"/>
      <c r="IE9" s="86"/>
      <c r="IF9" s="86"/>
      <c r="IG9" s="81"/>
      <c r="IH9" s="81"/>
      <c r="II9" s="81"/>
      <c r="IJ9" s="81"/>
      <c r="IK9" s="81" t="s">
        <v>135</v>
      </c>
      <c r="IL9" s="86"/>
      <c r="IM9" s="86"/>
      <c r="IN9" s="86"/>
      <c r="IO9" s="86"/>
      <c r="IP9" s="86"/>
      <c r="IQ9" s="80"/>
      <c r="IR9" s="80"/>
      <c r="IS9" s="80"/>
      <c r="IT9" s="80"/>
      <c r="IU9" s="87" t="str">
        <f>"（最大出力合計"&amp;TEXT(IV7,"#,##0")&amp;"kW）"</f>
        <v>（最大出力合計-kW）</v>
      </c>
      <c r="IV9" s="81" t="s">
        <v>135</v>
      </c>
      <c r="IW9" s="86"/>
      <c r="IX9" s="86"/>
      <c r="IY9" s="86"/>
      <c r="IZ9" s="86"/>
      <c r="JA9" s="86"/>
      <c r="JB9" s="81"/>
      <c r="JC9" s="80"/>
      <c r="JD9" s="81"/>
      <c r="JE9" s="81"/>
      <c r="JF9" s="81" t="s">
        <v>135</v>
      </c>
      <c r="JG9" s="86"/>
      <c r="JH9" s="86"/>
      <c r="JI9" s="86"/>
      <c r="JJ9" s="86"/>
      <c r="JK9" s="86"/>
      <c r="JL9" s="81"/>
      <c r="JM9" s="81"/>
      <c r="JN9" s="80"/>
      <c r="JO9" s="81"/>
      <c r="JP9" s="81" t="s">
        <v>135</v>
      </c>
      <c r="JQ9" s="86"/>
      <c r="JR9" s="86"/>
      <c r="JS9" s="86"/>
      <c r="JT9" s="86"/>
      <c r="JU9" s="86"/>
      <c r="JV9" s="81"/>
      <c r="JW9" s="81"/>
      <c r="JX9" s="81"/>
      <c r="JY9" s="80"/>
      <c r="JZ9" s="81" t="s">
        <v>135</v>
      </c>
      <c r="KA9" s="86"/>
      <c r="KB9" s="86"/>
      <c r="KC9" s="86"/>
      <c r="KD9" s="86"/>
      <c r="KE9" s="86"/>
      <c r="KF9" s="81"/>
      <c r="KG9" s="81"/>
      <c r="KH9" s="81"/>
      <c r="KI9" s="81"/>
      <c r="KJ9" s="81" t="s">
        <v>135</v>
      </c>
      <c r="KK9" s="86"/>
      <c r="KL9" s="86"/>
      <c r="KM9" s="86"/>
      <c r="KN9" s="86"/>
      <c r="KO9" s="86"/>
      <c r="KP9" s="80"/>
      <c r="KQ9" s="80"/>
      <c r="KR9" s="80"/>
      <c r="KS9" s="80"/>
      <c r="KT9" s="87" t="str">
        <f>"（最大出力合計"&amp;TEXT(KU7,"#,##0")&amp;"kW）"</f>
        <v>（最大出力合計-kW）</v>
      </c>
      <c r="KU9" s="81" t="s">
        <v>135</v>
      </c>
      <c r="KV9" s="86"/>
      <c r="KW9" s="86"/>
      <c r="KX9" s="86"/>
      <c r="KY9" s="86"/>
      <c r="KZ9" s="86"/>
      <c r="LA9" s="81"/>
      <c r="LB9" s="80"/>
      <c r="LC9" s="81"/>
      <c r="LD9" s="81"/>
      <c r="LE9" s="81" t="s">
        <v>135</v>
      </c>
      <c r="LF9" s="86"/>
      <c r="LG9" s="86"/>
      <c r="LH9" s="86"/>
      <c r="LI9" s="86"/>
      <c r="LJ9" s="86"/>
      <c r="LK9" s="81"/>
      <c r="LL9" s="81"/>
      <c r="LM9" s="80"/>
      <c r="LN9" s="81"/>
      <c r="LO9" s="81" t="s">
        <v>135</v>
      </c>
      <c r="LP9" s="86"/>
      <c r="LQ9" s="86"/>
      <c r="LR9" s="86"/>
      <c r="LS9" s="86"/>
      <c r="LT9" s="86"/>
      <c r="LU9" s="81"/>
      <c r="LV9" s="81"/>
      <c r="LW9" s="81"/>
      <c r="LX9" s="80"/>
      <c r="LY9" s="81" t="s">
        <v>135</v>
      </c>
      <c r="LZ9" s="86"/>
      <c r="MA9" s="86"/>
      <c r="MB9" s="86"/>
      <c r="MC9" s="86"/>
      <c r="MD9" s="86"/>
      <c r="ME9" s="81"/>
      <c r="MF9" s="81"/>
      <c r="MG9" s="81"/>
      <c r="MH9" s="81"/>
      <c r="MI9" s="81" t="s">
        <v>135</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136</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137</v>
      </c>
      <c r="AX11" s="91">
        <f>AX7</f>
        <v>1124.2</v>
      </c>
      <c r="AY11" s="91">
        <f>AY7</f>
        <v>476.9</v>
      </c>
      <c r="AZ11" s="91">
        <f>AZ7</f>
        <v>955.1</v>
      </c>
      <c r="BA11" s="91">
        <f>BA7</f>
        <v>127.9</v>
      </c>
      <c r="BB11" s="91">
        <f>BB7</f>
        <v>131.69999999999999</v>
      </c>
      <c r="BC11" s="80"/>
      <c r="BD11" s="80"/>
      <c r="BE11" s="80"/>
      <c r="BF11" s="80"/>
      <c r="BG11" s="80"/>
      <c r="BH11" s="90" t="s">
        <v>137</v>
      </c>
      <c r="BI11" s="91">
        <f>BI7</f>
        <v>1767.9</v>
      </c>
      <c r="BJ11" s="91">
        <f>BJ7</f>
        <v>2147.8000000000002</v>
      </c>
      <c r="BK11" s="91">
        <f>BK7</f>
        <v>4390.5</v>
      </c>
      <c r="BL11" s="91">
        <f>BL7</f>
        <v>1613.8</v>
      </c>
      <c r="BM11" s="91">
        <f>BM7</f>
        <v>765.7</v>
      </c>
      <c r="BN11" s="80"/>
      <c r="BO11" s="80"/>
      <c r="BP11" s="80"/>
      <c r="BQ11" s="80"/>
      <c r="BR11" s="80"/>
      <c r="BS11" s="90" t="s">
        <v>137</v>
      </c>
      <c r="BT11" s="91" t="str">
        <f>BT7</f>
        <v>-</v>
      </c>
      <c r="BU11" s="91" t="str">
        <f>BU7</f>
        <v>-</v>
      </c>
      <c r="BV11" s="91" t="str">
        <f>BV7</f>
        <v>-</v>
      </c>
      <c r="BW11" s="91" t="str">
        <f>BW7</f>
        <v>-</v>
      </c>
      <c r="BX11" s="91" t="str">
        <f>BX7</f>
        <v>-</v>
      </c>
      <c r="BY11" s="80"/>
      <c r="BZ11" s="80"/>
      <c r="CA11" s="80"/>
      <c r="CB11" s="80"/>
      <c r="CC11" s="80"/>
      <c r="CD11" s="90" t="s">
        <v>137</v>
      </c>
      <c r="CE11" s="91">
        <f>CE7</f>
        <v>725.7</v>
      </c>
      <c r="CF11" s="91">
        <f>CF7</f>
        <v>1830</v>
      </c>
      <c r="CG11" s="91">
        <f>CG7</f>
        <v>1994.6</v>
      </c>
      <c r="CH11" s="91">
        <f>CH7</f>
        <v>15187.8</v>
      </c>
      <c r="CI11" s="91">
        <f>CI7</f>
        <v>13909.4</v>
      </c>
      <c r="CJ11" s="80"/>
      <c r="CK11" s="80"/>
      <c r="CL11" s="80"/>
      <c r="CM11" s="80"/>
      <c r="CN11" s="90" t="s">
        <v>137</v>
      </c>
      <c r="CO11" s="92">
        <f>CO7</f>
        <v>548687</v>
      </c>
      <c r="CP11" s="92">
        <f>CP7</f>
        <v>523807</v>
      </c>
      <c r="CQ11" s="92">
        <f>CQ7</f>
        <v>1144869</v>
      </c>
      <c r="CR11" s="92">
        <f>CR7</f>
        <v>345991</v>
      </c>
      <c r="CS11" s="92">
        <f>CS7</f>
        <v>278444</v>
      </c>
      <c r="CT11" s="80"/>
      <c r="CU11" s="80"/>
      <c r="CV11" s="80"/>
      <c r="CW11" s="80"/>
      <c r="CX11" s="80"/>
      <c r="CY11" s="90" t="s">
        <v>137</v>
      </c>
      <c r="CZ11" s="91">
        <f>CZ7</f>
        <v>59.1</v>
      </c>
      <c r="DA11" s="91">
        <f>DA7</f>
        <v>59.2</v>
      </c>
      <c r="DB11" s="91">
        <f>DB7</f>
        <v>57.6</v>
      </c>
      <c r="DC11" s="91">
        <f>DC7</f>
        <v>55.4</v>
      </c>
      <c r="DD11" s="91">
        <f>DD7</f>
        <v>46.3</v>
      </c>
      <c r="DE11" s="80"/>
      <c r="DF11" s="80"/>
      <c r="DG11" s="80"/>
      <c r="DH11" s="80"/>
      <c r="DI11" s="90" t="s">
        <v>137</v>
      </c>
      <c r="DJ11" s="91">
        <f>DJ7</f>
        <v>0</v>
      </c>
      <c r="DK11" s="91">
        <f>DK7</f>
        <v>0</v>
      </c>
      <c r="DL11" s="91">
        <f>DL7</f>
        <v>0</v>
      </c>
      <c r="DM11" s="91">
        <f>DM7</f>
        <v>0</v>
      </c>
      <c r="DN11" s="91">
        <f>DN7</f>
        <v>0</v>
      </c>
      <c r="DO11" s="80"/>
      <c r="DP11" s="80"/>
      <c r="DQ11" s="80"/>
      <c r="DR11" s="80"/>
      <c r="DS11" s="90" t="s">
        <v>137</v>
      </c>
      <c r="DT11" s="91">
        <f>DT7</f>
        <v>203</v>
      </c>
      <c r="DU11" s="91">
        <f>DU7</f>
        <v>181.4</v>
      </c>
      <c r="DV11" s="91">
        <f>DV7</f>
        <v>78.099999999999994</v>
      </c>
      <c r="DW11" s="91">
        <f>DW7</f>
        <v>72.7</v>
      </c>
      <c r="DX11" s="91">
        <f>DX7</f>
        <v>98.9</v>
      </c>
      <c r="DY11" s="80"/>
      <c r="DZ11" s="80"/>
      <c r="EA11" s="80"/>
      <c r="EB11" s="80"/>
      <c r="EC11" s="90" t="s">
        <v>137</v>
      </c>
      <c r="ED11" s="91" t="str">
        <f>ED7</f>
        <v>-</v>
      </c>
      <c r="EE11" s="91" t="str">
        <f>EE7</f>
        <v>-</v>
      </c>
      <c r="EF11" s="91" t="str">
        <f>EF7</f>
        <v>-</v>
      </c>
      <c r="EG11" s="91" t="str">
        <f>EG7</f>
        <v>-</v>
      </c>
      <c r="EH11" s="91" t="str">
        <f>EH7</f>
        <v>-</v>
      </c>
      <c r="EI11" s="80"/>
      <c r="EJ11" s="80"/>
      <c r="EK11" s="80"/>
      <c r="EL11" s="80"/>
      <c r="EM11" s="90" t="s">
        <v>137</v>
      </c>
      <c r="EN11" s="91" t="str">
        <f>EN7</f>
        <v>-</v>
      </c>
      <c r="EO11" s="91">
        <f>EO7</f>
        <v>6.2</v>
      </c>
      <c r="EP11" s="91">
        <f>EP7</f>
        <v>26.6</v>
      </c>
      <c r="EQ11" s="91">
        <f>EQ7</f>
        <v>38.299999999999997</v>
      </c>
      <c r="ER11" s="91">
        <f>ER7</f>
        <v>27.7</v>
      </c>
      <c r="ES11" s="80"/>
      <c r="ET11" s="80"/>
      <c r="EU11" s="80"/>
      <c r="EV11" s="80"/>
      <c r="EW11" s="80"/>
      <c r="EX11" s="90" t="s">
        <v>137</v>
      </c>
      <c r="EY11" s="91" t="str">
        <f>EY7</f>
        <v>-</v>
      </c>
      <c r="EZ11" s="91" t="str">
        <f>EZ7</f>
        <v>-</v>
      </c>
      <c r="FA11" s="91" t="str">
        <f>FA7</f>
        <v>-</v>
      </c>
      <c r="FB11" s="91" t="str">
        <f>FB7</f>
        <v>-</v>
      </c>
      <c r="FC11" s="91" t="str">
        <f>FC7</f>
        <v>-</v>
      </c>
      <c r="FD11" s="80"/>
      <c r="FE11" s="80"/>
      <c r="FF11" s="80"/>
      <c r="FG11" s="80"/>
      <c r="FH11" s="90" t="s">
        <v>137</v>
      </c>
      <c r="FI11" s="91" t="str">
        <f>FI7</f>
        <v>-</v>
      </c>
      <c r="FJ11" s="91" t="str">
        <f>FJ7</f>
        <v>-</v>
      </c>
      <c r="FK11" s="91" t="str">
        <f>FK7</f>
        <v>-</v>
      </c>
      <c r="FL11" s="91" t="str">
        <f>FL7</f>
        <v>-</v>
      </c>
      <c r="FM11" s="91" t="str">
        <f>FM7</f>
        <v>-</v>
      </c>
      <c r="FN11" s="80"/>
      <c r="FO11" s="80"/>
      <c r="FP11" s="80"/>
      <c r="FQ11" s="80"/>
      <c r="FR11" s="90" t="s">
        <v>137</v>
      </c>
      <c r="FS11" s="91" t="str">
        <f>FS7</f>
        <v>-</v>
      </c>
      <c r="FT11" s="91" t="str">
        <f>FT7</f>
        <v>-</v>
      </c>
      <c r="FU11" s="91" t="str">
        <f>FU7</f>
        <v>-</v>
      </c>
      <c r="FV11" s="91" t="str">
        <f>FV7</f>
        <v>-</v>
      </c>
      <c r="FW11" s="91" t="str">
        <f>FW7</f>
        <v>-</v>
      </c>
      <c r="FX11" s="80"/>
      <c r="FY11" s="80"/>
      <c r="FZ11" s="80"/>
      <c r="GA11" s="80"/>
      <c r="GB11" s="90" t="s">
        <v>137</v>
      </c>
      <c r="GC11" s="91" t="str">
        <f>GC7</f>
        <v>-</v>
      </c>
      <c r="GD11" s="91" t="str">
        <f>GD7</f>
        <v>-</v>
      </c>
      <c r="GE11" s="91" t="str">
        <f>GE7</f>
        <v>-</v>
      </c>
      <c r="GF11" s="91" t="str">
        <f>GF7</f>
        <v>-</v>
      </c>
      <c r="GG11" s="91" t="str">
        <f>GG7</f>
        <v>-</v>
      </c>
      <c r="GH11" s="80"/>
      <c r="GI11" s="80"/>
      <c r="GJ11" s="80"/>
      <c r="GK11" s="80"/>
      <c r="GL11" s="90" t="s">
        <v>137</v>
      </c>
      <c r="GM11" s="91" t="str">
        <f>GM7</f>
        <v>-</v>
      </c>
      <c r="GN11" s="91" t="str">
        <f>GN7</f>
        <v>-</v>
      </c>
      <c r="GO11" s="91" t="str">
        <f>GO7</f>
        <v>-</v>
      </c>
      <c r="GP11" s="91" t="str">
        <f>GP7</f>
        <v>-</v>
      </c>
      <c r="GQ11" s="91" t="str">
        <f>GQ7</f>
        <v>-</v>
      </c>
      <c r="GR11" s="80"/>
      <c r="GS11" s="80"/>
      <c r="GT11" s="80"/>
      <c r="GU11" s="80"/>
      <c r="GV11" s="80"/>
      <c r="GW11" s="90" t="s">
        <v>137</v>
      </c>
      <c r="GX11" s="91">
        <f>GX7</f>
        <v>59.1</v>
      </c>
      <c r="GY11" s="91">
        <f>GY7</f>
        <v>59.2</v>
      </c>
      <c r="GZ11" s="91">
        <f>GZ7</f>
        <v>57.6</v>
      </c>
      <c r="HA11" s="91">
        <f>HA7</f>
        <v>55.4</v>
      </c>
      <c r="HB11" s="91">
        <f>HB7</f>
        <v>46.3</v>
      </c>
      <c r="HC11" s="80"/>
      <c r="HD11" s="80"/>
      <c r="HE11" s="80"/>
      <c r="HF11" s="80"/>
      <c r="HG11" s="90" t="s">
        <v>137</v>
      </c>
      <c r="HH11" s="91">
        <f>HH7</f>
        <v>0</v>
      </c>
      <c r="HI11" s="91">
        <f>HI7</f>
        <v>0</v>
      </c>
      <c r="HJ11" s="91">
        <f>HJ7</f>
        <v>0</v>
      </c>
      <c r="HK11" s="91">
        <f>HK7</f>
        <v>0</v>
      </c>
      <c r="HL11" s="91">
        <f>HL7</f>
        <v>0</v>
      </c>
      <c r="HM11" s="80"/>
      <c r="HN11" s="80"/>
      <c r="HO11" s="80"/>
      <c r="HP11" s="80"/>
      <c r="HQ11" s="90" t="s">
        <v>137</v>
      </c>
      <c r="HR11" s="91">
        <f>HR7</f>
        <v>203</v>
      </c>
      <c r="HS11" s="91">
        <f>HS7</f>
        <v>181.4</v>
      </c>
      <c r="HT11" s="91">
        <f>HT7</f>
        <v>78.099999999999994</v>
      </c>
      <c r="HU11" s="91">
        <f>HU7</f>
        <v>72.7</v>
      </c>
      <c r="HV11" s="91">
        <f>HV7</f>
        <v>98.9</v>
      </c>
      <c r="HW11" s="80"/>
      <c r="HX11" s="80"/>
      <c r="HY11" s="80"/>
      <c r="HZ11" s="80"/>
      <c r="IA11" s="90" t="s">
        <v>138</v>
      </c>
      <c r="IB11" s="91" t="str">
        <f>IB7</f>
        <v>-</v>
      </c>
      <c r="IC11" s="91" t="str">
        <f>IC7</f>
        <v>-</v>
      </c>
      <c r="ID11" s="91" t="str">
        <f>ID7</f>
        <v>-</v>
      </c>
      <c r="IE11" s="91" t="str">
        <f>IE7</f>
        <v>-</v>
      </c>
      <c r="IF11" s="91" t="str">
        <f>IF7</f>
        <v>-</v>
      </c>
      <c r="IG11" s="80"/>
      <c r="IH11" s="80"/>
      <c r="II11" s="80"/>
      <c r="IJ11" s="80"/>
      <c r="IK11" s="90" t="s">
        <v>139</v>
      </c>
      <c r="IL11" s="91" t="str">
        <f>IL7</f>
        <v>-</v>
      </c>
      <c r="IM11" s="91">
        <f>IM7</f>
        <v>6.2</v>
      </c>
      <c r="IN11" s="91">
        <f>IN7</f>
        <v>26.6</v>
      </c>
      <c r="IO11" s="91">
        <f>IO7</f>
        <v>38.299999999999997</v>
      </c>
      <c r="IP11" s="91">
        <f>IP7</f>
        <v>27.7</v>
      </c>
      <c r="IQ11" s="80"/>
      <c r="IR11" s="80"/>
      <c r="IS11" s="80"/>
      <c r="IT11" s="80"/>
      <c r="IU11" s="80"/>
      <c r="IV11" s="90" t="s">
        <v>138</v>
      </c>
      <c r="IW11" s="91" t="str">
        <f>IW7</f>
        <v>-</v>
      </c>
      <c r="IX11" s="91" t="str">
        <f>IX7</f>
        <v>-</v>
      </c>
      <c r="IY11" s="91" t="str">
        <f>IY7</f>
        <v>-</v>
      </c>
      <c r="IZ11" s="91" t="str">
        <f>IZ7</f>
        <v>-</v>
      </c>
      <c r="JA11" s="91" t="str">
        <f>JA7</f>
        <v>-</v>
      </c>
      <c r="JB11" s="80"/>
      <c r="JC11" s="80"/>
      <c r="JD11" s="80"/>
      <c r="JE11" s="80"/>
      <c r="JF11" s="90" t="s">
        <v>140</v>
      </c>
      <c r="JG11" s="91" t="str">
        <f>JG7</f>
        <v>-</v>
      </c>
      <c r="JH11" s="91" t="str">
        <f>JH7</f>
        <v>-</v>
      </c>
      <c r="JI11" s="91" t="str">
        <f>JI7</f>
        <v>-</v>
      </c>
      <c r="JJ11" s="91" t="str">
        <f>JJ7</f>
        <v>-</v>
      </c>
      <c r="JK11" s="91" t="str">
        <f>JK7</f>
        <v>-</v>
      </c>
      <c r="JL11" s="80"/>
      <c r="JM11" s="80"/>
      <c r="JN11" s="80"/>
      <c r="JO11" s="80"/>
      <c r="JP11" s="90" t="s">
        <v>137</v>
      </c>
      <c r="JQ11" s="91" t="str">
        <f>JQ7</f>
        <v>-</v>
      </c>
      <c r="JR11" s="91" t="str">
        <f>JR7</f>
        <v>-</v>
      </c>
      <c r="JS11" s="91" t="str">
        <f>JS7</f>
        <v>-</v>
      </c>
      <c r="JT11" s="91" t="str">
        <f>JT7</f>
        <v>-</v>
      </c>
      <c r="JU11" s="91" t="str">
        <f>JU7</f>
        <v>-</v>
      </c>
      <c r="JV11" s="80"/>
      <c r="JW11" s="80"/>
      <c r="JX11" s="80"/>
      <c r="JY11" s="80"/>
      <c r="JZ11" s="90" t="s">
        <v>137</v>
      </c>
      <c r="KA11" s="91" t="str">
        <f>KA7</f>
        <v>-</v>
      </c>
      <c r="KB11" s="91" t="str">
        <f>KB7</f>
        <v>-</v>
      </c>
      <c r="KC11" s="91" t="str">
        <f>KC7</f>
        <v>-</v>
      </c>
      <c r="KD11" s="91" t="str">
        <f>KD7</f>
        <v>-</v>
      </c>
      <c r="KE11" s="91" t="str">
        <f>KE7</f>
        <v>-</v>
      </c>
      <c r="KF11" s="80"/>
      <c r="KG11" s="80"/>
      <c r="KH11" s="80"/>
      <c r="KI11" s="80"/>
      <c r="KJ11" s="90" t="s">
        <v>141</v>
      </c>
      <c r="KK11" s="91" t="str">
        <f>KK7</f>
        <v>-</v>
      </c>
      <c r="KL11" s="91" t="str">
        <f>KL7</f>
        <v>-</v>
      </c>
      <c r="KM11" s="91" t="str">
        <f>KM7</f>
        <v>-</v>
      </c>
      <c r="KN11" s="91" t="str">
        <f>KN7</f>
        <v>-</v>
      </c>
      <c r="KO11" s="91" t="str">
        <f>KO7</f>
        <v>-</v>
      </c>
      <c r="KP11" s="80"/>
      <c r="KQ11" s="80"/>
      <c r="KR11" s="80"/>
      <c r="KS11" s="80"/>
      <c r="KT11" s="80"/>
      <c r="KU11" s="90" t="s">
        <v>137</v>
      </c>
      <c r="KV11" s="91" t="str">
        <f>KV7</f>
        <v>-</v>
      </c>
      <c r="KW11" s="91" t="str">
        <f>KW7</f>
        <v>-</v>
      </c>
      <c r="KX11" s="91" t="str">
        <f>KX7</f>
        <v>-</v>
      </c>
      <c r="KY11" s="91" t="str">
        <f>KY7</f>
        <v>-</v>
      </c>
      <c r="KZ11" s="91" t="str">
        <f>KZ7</f>
        <v>-</v>
      </c>
      <c r="LA11" s="80"/>
      <c r="LB11" s="80"/>
      <c r="LC11" s="80"/>
      <c r="LD11" s="80"/>
      <c r="LE11" s="90" t="s">
        <v>137</v>
      </c>
      <c r="LF11" s="91" t="str">
        <f>LF7</f>
        <v>-</v>
      </c>
      <c r="LG11" s="91" t="str">
        <f>LG7</f>
        <v>-</v>
      </c>
      <c r="LH11" s="91" t="str">
        <f>LH7</f>
        <v>-</v>
      </c>
      <c r="LI11" s="91" t="str">
        <f>LI7</f>
        <v>-</v>
      </c>
      <c r="LJ11" s="91" t="str">
        <f>LJ7</f>
        <v>-</v>
      </c>
      <c r="LK11" s="80"/>
      <c r="LL11" s="80"/>
      <c r="LM11" s="80"/>
      <c r="LN11" s="80"/>
      <c r="LO11" s="90" t="s">
        <v>139</v>
      </c>
      <c r="LP11" s="91" t="str">
        <f>LP7</f>
        <v>-</v>
      </c>
      <c r="LQ11" s="91" t="str">
        <f>LQ7</f>
        <v>-</v>
      </c>
      <c r="LR11" s="91" t="str">
        <f>LR7</f>
        <v>-</v>
      </c>
      <c r="LS11" s="91" t="str">
        <f>LS7</f>
        <v>-</v>
      </c>
      <c r="LT11" s="91" t="str">
        <f>LT7</f>
        <v>-</v>
      </c>
      <c r="LU11" s="80"/>
      <c r="LV11" s="80"/>
      <c r="LW11" s="80"/>
      <c r="LX11" s="80"/>
      <c r="LY11" s="90" t="s">
        <v>137</v>
      </c>
      <c r="LZ11" s="91" t="str">
        <f>LZ7</f>
        <v>-</v>
      </c>
      <c r="MA11" s="91" t="str">
        <f>MA7</f>
        <v>-</v>
      </c>
      <c r="MB11" s="91" t="str">
        <f>MB7</f>
        <v>-</v>
      </c>
      <c r="MC11" s="91" t="str">
        <f>MC7</f>
        <v>-</v>
      </c>
      <c r="MD11" s="91" t="str">
        <f>MD7</f>
        <v>-</v>
      </c>
      <c r="ME11" s="80"/>
      <c r="MF11" s="80"/>
      <c r="MG11" s="80"/>
      <c r="MH11" s="80"/>
      <c r="MI11" s="90" t="s">
        <v>137</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142</v>
      </c>
      <c r="AX12" s="91">
        <f>BC7</f>
        <v>138.19999999999999</v>
      </c>
      <c r="AY12" s="91">
        <f>BD7</f>
        <v>180.2</v>
      </c>
      <c r="AZ12" s="91">
        <f>BE7</f>
        <v>164.5</v>
      </c>
      <c r="BA12" s="91">
        <f>BF7</f>
        <v>124.7</v>
      </c>
      <c r="BB12" s="91">
        <f>BG7</f>
        <v>118.8</v>
      </c>
      <c r="BC12" s="80"/>
      <c r="BD12" s="80"/>
      <c r="BE12" s="80"/>
      <c r="BF12" s="80"/>
      <c r="BG12" s="80"/>
      <c r="BH12" s="90" t="s">
        <v>142</v>
      </c>
      <c r="BI12" s="91">
        <f>BN7</f>
        <v>245.2</v>
      </c>
      <c r="BJ12" s="91">
        <f>BO7</f>
        <v>296.2</v>
      </c>
      <c r="BK12" s="91">
        <f>BP7</f>
        <v>366.9</v>
      </c>
      <c r="BL12" s="91">
        <f>BQ7</f>
        <v>324.60000000000002</v>
      </c>
      <c r="BM12" s="91">
        <f>BR7</f>
        <v>255.4</v>
      </c>
      <c r="BN12" s="80"/>
      <c r="BO12" s="80"/>
      <c r="BP12" s="80"/>
      <c r="BQ12" s="80"/>
      <c r="BR12" s="80"/>
      <c r="BS12" s="90" t="s">
        <v>142</v>
      </c>
      <c r="BT12" s="91" t="str">
        <f>BY7</f>
        <v>-</v>
      </c>
      <c r="BU12" s="91" t="str">
        <f>BZ7</f>
        <v>-</v>
      </c>
      <c r="BV12" s="91" t="str">
        <f>CA7</f>
        <v>-</v>
      </c>
      <c r="BW12" s="91" t="str">
        <f>CB7</f>
        <v>-</v>
      </c>
      <c r="BX12" s="91" t="str">
        <f>CC7</f>
        <v>-</v>
      </c>
      <c r="BY12" s="80"/>
      <c r="BZ12" s="80"/>
      <c r="CA12" s="80"/>
      <c r="CB12" s="80"/>
      <c r="CC12" s="80"/>
      <c r="CD12" s="90" t="s">
        <v>142</v>
      </c>
      <c r="CE12" s="91">
        <f>CJ7</f>
        <v>7500.6</v>
      </c>
      <c r="CF12" s="91">
        <f>CK7</f>
        <v>7095.7</v>
      </c>
      <c r="CG12" s="91">
        <f>CL7</f>
        <v>11717.4</v>
      </c>
      <c r="CH12" s="91">
        <f>CM7</f>
        <v>17642.5</v>
      </c>
      <c r="CI12" s="91">
        <f>CN7</f>
        <v>18815.8</v>
      </c>
      <c r="CJ12" s="80"/>
      <c r="CK12" s="80"/>
      <c r="CL12" s="80"/>
      <c r="CM12" s="80"/>
      <c r="CN12" s="90" t="s">
        <v>142</v>
      </c>
      <c r="CO12" s="92">
        <f>CT7</f>
        <v>95057</v>
      </c>
      <c r="CP12" s="92">
        <f>CU7</f>
        <v>120361</v>
      </c>
      <c r="CQ12" s="92">
        <f>CV7</f>
        <v>108538</v>
      </c>
      <c r="CR12" s="92">
        <f>CW7</f>
        <v>58539</v>
      </c>
      <c r="CS12" s="92">
        <f>CX7</f>
        <v>37685</v>
      </c>
      <c r="CT12" s="80"/>
      <c r="CU12" s="80"/>
      <c r="CV12" s="80"/>
      <c r="CW12" s="80"/>
      <c r="CX12" s="80"/>
      <c r="CY12" s="90" t="s">
        <v>142</v>
      </c>
      <c r="CZ12" s="91">
        <f>DE7</f>
        <v>40.200000000000003</v>
      </c>
      <c r="DA12" s="91">
        <f>DF7</f>
        <v>42.7</v>
      </c>
      <c r="DB12" s="91">
        <f>DG7</f>
        <v>38.5</v>
      </c>
      <c r="DC12" s="91">
        <f>DH7</f>
        <v>37.700000000000003</v>
      </c>
      <c r="DD12" s="91">
        <f>DI7</f>
        <v>33.9</v>
      </c>
      <c r="DE12" s="80"/>
      <c r="DF12" s="80"/>
      <c r="DG12" s="80"/>
      <c r="DH12" s="80"/>
      <c r="DI12" s="90" t="s">
        <v>142</v>
      </c>
      <c r="DJ12" s="91">
        <f>DO7</f>
        <v>41.4</v>
      </c>
      <c r="DK12" s="91">
        <f>DP7</f>
        <v>23.7</v>
      </c>
      <c r="DL12" s="91">
        <f>DQ7</f>
        <v>21.6</v>
      </c>
      <c r="DM12" s="91">
        <f>DR7</f>
        <v>13.7</v>
      </c>
      <c r="DN12" s="91">
        <f>DS7</f>
        <v>16.3</v>
      </c>
      <c r="DO12" s="80"/>
      <c r="DP12" s="80"/>
      <c r="DQ12" s="80"/>
      <c r="DR12" s="80"/>
      <c r="DS12" s="90" t="s">
        <v>142</v>
      </c>
      <c r="DT12" s="91">
        <f>DY7</f>
        <v>184.7</v>
      </c>
      <c r="DU12" s="91">
        <f>DZ7</f>
        <v>126.1</v>
      </c>
      <c r="DV12" s="91">
        <f>EA7</f>
        <v>102.5</v>
      </c>
      <c r="DW12" s="91">
        <f>EB7</f>
        <v>99.7</v>
      </c>
      <c r="DX12" s="91">
        <f>EC7</f>
        <v>101.4</v>
      </c>
      <c r="DY12" s="80"/>
      <c r="DZ12" s="80"/>
      <c r="EA12" s="80"/>
      <c r="EB12" s="80"/>
      <c r="EC12" s="90" t="s">
        <v>142</v>
      </c>
      <c r="ED12" s="91" t="str">
        <f>EI7</f>
        <v>-</v>
      </c>
      <c r="EE12" s="91" t="str">
        <f>EJ7</f>
        <v>-</v>
      </c>
      <c r="EF12" s="91" t="str">
        <f>EK7</f>
        <v>-</v>
      </c>
      <c r="EG12" s="91" t="str">
        <f>EL7</f>
        <v>-</v>
      </c>
      <c r="EH12" s="91" t="str">
        <f>EM7</f>
        <v>-</v>
      </c>
      <c r="EI12" s="80"/>
      <c r="EJ12" s="80"/>
      <c r="EK12" s="80"/>
      <c r="EL12" s="80"/>
      <c r="EM12" s="90" t="s">
        <v>142</v>
      </c>
      <c r="EN12" s="91" t="str">
        <f>ES7</f>
        <v>-</v>
      </c>
      <c r="EO12" s="91">
        <f>ET7</f>
        <v>22.1</v>
      </c>
      <c r="EP12" s="91">
        <f>EU7</f>
        <v>55.5</v>
      </c>
      <c r="EQ12" s="91">
        <f>EV7</f>
        <v>70.2</v>
      </c>
      <c r="ER12" s="91">
        <f>EW7</f>
        <v>72.7</v>
      </c>
      <c r="ES12" s="80"/>
      <c r="ET12" s="80"/>
      <c r="EU12" s="80"/>
      <c r="EV12" s="80"/>
      <c r="EW12" s="80"/>
      <c r="EX12" s="90" t="s">
        <v>142</v>
      </c>
      <c r="EY12" s="91" t="str">
        <f>IF($EY$8,FD7,"-")</f>
        <v>-</v>
      </c>
      <c r="EZ12" s="91" t="str">
        <f>IF($EY$8,FE7,"-")</f>
        <v>-</v>
      </c>
      <c r="FA12" s="91" t="str">
        <f>IF($EY$8,FF7,"-")</f>
        <v>-</v>
      </c>
      <c r="FB12" s="91" t="str">
        <f>IF($EY$8,FG7,"-")</f>
        <v>-</v>
      </c>
      <c r="FC12" s="91" t="str">
        <f>IF($EY$8,FH7,"-")</f>
        <v>-</v>
      </c>
      <c r="FD12" s="80"/>
      <c r="FE12" s="80"/>
      <c r="FF12" s="80"/>
      <c r="FG12" s="80"/>
      <c r="FH12" s="90" t="s">
        <v>142</v>
      </c>
      <c r="FI12" s="91" t="str">
        <f>IF($FI$8,FN7,"-")</f>
        <v>-</v>
      </c>
      <c r="FJ12" s="91" t="str">
        <f>IF($FI$8,FO7,"-")</f>
        <v>-</v>
      </c>
      <c r="FK12" s="91" t="str">
        <f>IF($FI$8,FP7,"-")</f>
        <v>-</v>
      </c>
      <c r="FL12" s="91" t="str">
        <f>IF($FI$8,FQ7,"-")</f>
        <v>-</v>
      </c>
      <c r="FM12" s="91" t="str">
        <f>IF($FI$8,FR7,"-")</f>
        <v>-</v>
      </c>
      <c r="FN12" s="80"/>
      <c r="FO12" s="80"/>
      <c r="FP12" s="80"/>
      <c r="FQ12" s="80"/>
      <c r="FR12" s="90" t="s">
        <v>142</v>
      </c>
      <c r="FS12" s="91" t="str">
        <f>IF($FS$8,FX7,"-")</f>
        <v>-</v>
      </c>
      <c r="FT12" s="91" t="str">
        <f>IF($FS$8,FY7,"-")</f>
        <v>-</v>
      </c>
      <c r="FU12" s="91" t="str">
        <f>IF($FS$8,FZ7,"-")</f>
        <v>-</v>
      </c>
      <c r="FV12" s="91" t="str">
        <f>IF($FS$8,GA7,"-")</f>
        <v>-</v>
      </c>
      <c r="FW12" s="91" t="str">
        <f>IF($FS$8,GB7,"-")</f>
        <v>-</v>
      </c>
      <c r="FX12" s="80"/>
      <c r="FY12" s="80"/>
      <c r="FZ12" s="80"/>
      <c r="GA12" s="80"/>
      <c r="GB12" s="90" t="s">
        <v>142</v>
      </c>
      <c r="GC12" s="91" t="str">
        <f>IF($GC$8,GH7,"-")</f>
        <v>-</v>
      </c>
      <c r="GD12" s="91" t="str">
        <f>IF($GC$8,GI7,"-")</f>
        <v>-</v>
      </c>
      <c r="GE12" s="91" t="str">
        <f>IF($GC$8,GJ7,"-")</f>
        <v>-</v>
      </c>
      <c r="GF12" s="91" t="str">
        <f>IF($GC$8,GK7,"-")</f>
        <v>-</v>
      </c>
      <c r="GG12" s="91" t="str">
        <f>IF($GC$8,GL7,"-")</f>
        <v>-</v>
      </c>
      <c r="GH12" s="80"/>
      <c r="GI12" s="80"/>
      <c r="GJ12" s="80"/>
      <c r="GK12" s="80"/>
      <c r="GL12" s="90" t="s">
        <v>142</v>
      </c>
      <c r="GM12" s="91" t="str">
        <f>IF($GM$8,GR7,"-")</f>
        <v>-</v>
      </c>
      <c r="GN12" s="91" t="str">
        <f>IF($GM$8,GS7,"-")</f>
        <v>-</v>
      </c>
      <c r="GO12" s="91" t="str">
        <f>IF($GM$8,GT7,"-")</f>
        <v>-</v>
      </c>
      <c r="GP12" s="91" t="str">
        <f>IF($GM$8,GU7,"-")</f>
        <v>-</v>
      </c>
      <c r="GQ12" s="91" t="str">
        <f>IF($GM$8,GV7,"-")</f>
        <v>-</v>
      </c>
      <c r="GR12" s="80"/>
      <c r="GS12" s="80"/>
      <c r="GT12" s="80"/>
      <c r="GU12" s="80"/>
      <c r="GV12" s="80"/>
      <c r="GW12" s="90" t="s">
        <v>142</v>
      </c>
      <c r="GX12" s="91">
        <f>IF($GX$8,HC7,"-")</f>
        <v>47.9</v>
      </c>
      <c r="GY12" s="91">
        <f>IF($GX$8,HD7,"-")</f>
        <v>51.6</v>
      </c>
      <c r="GZ12" s="91">
        <f>IF($GX$8,HE7,"-")</f>
        <v>49.8</v>
      </c>
      <c r="HA12" s="91">
        <f>IF($GX$8,HF7,"-")</f>
        <v>50.3</v>
      </c>
      <c r="HB12" s="91">
        <f>IF($GX$8,HG7,"-")</f>
        <v>47.9</v>
      </c>
      <c r="HC12" s="80"/>
      <c r="HD12" s="80"/>
      <c r="HE12" s="80"/>
      <c r="HF12" s="80"/>
      <c r="HG12" s="90" t="s">
        <v>142</v>
      </c>
      <c r="HH12" s="91">
        <f>IF($HH$8,HM7,"-")</f>
        <v>36.1</v>
      </c>
      <c r="HI12" s="91">
        <f>IF($HH$8,HN7,"-")</f>
        <v>8.5</v>
      </c>
      <c r="HJ12" s="91">
        <f>IF($HH$8,HO7,"-")</f>
        <v>11.5</v>
      </c>
      <c r="HK12" s="91">
        <f>IF($HH$8,HP7,"-")</f>
        <v>5.2</v>
      </c>
      <c r="HL12" s="91">
        <f>IF($HH$8,HQ7,"-")</f>
        <v>13</v>
      </c>
      <c r="HM12" s="80"/>
      <c r="HN12" s="80"/>
      <c r="HO12" s="80"/>
      <c r="HP12" s="80"/>
      <c r="HQ12" s="90" t="s">
        <v>142</v>
      </c>
      <c r="HR12" s="91">
        <f>IF($HR$8,HW7,"-")</f>
        <v>91.2</v>
      </c>
      <c r="HS12" s="91">
        <f>IF($HR$8,HX7,"-")</f>
        <v>58.5</v>
      </c>
      <c r="HT12" s="91">
        <f>IF($HR$8,HY7,"-")</f>
        <v>34.5</v>
      </c>
      <c r="HU12" s="91">
        <f>IF($HR$8,HZ7,"-")</f>
        <v>26.3</v>
      </c>
      <c r="HV12" s="91">
        <f>IF($HR$8,IA7,"-")</f>
        <v>24.5</v>
      </c>
      <c r="HW12" s="80"/>
      <c r="HX12" s="80"/>
      <c r="HY12" s="80"/>
      <c r="HZ12" s="80"/>
      <c r="IA12" s="90" t="s">
        <v>142</v>
      </c>
      <c r="IB12" s="91" t="str">
        <f>IF($IB$8,IG7,"-")</f>
        <v>-</v>
      </c>
      <c r="IC12" s="91" t="str">
        <f>IF($IB$8,IH7,"-")</f>
        <v>-</v>
      </c>
      <c r="ID12" s="91" t="str">
        <f>IF($IB$8,II7,"-")</f>
        <v>-</v>
      </c>
      <c r="IE12" s="91" t="str">
        <f>IF($IB$8,IJ7,"-")</f>
        <v>-</v>
      </c>
      <c r="IF12" s="91" t="str">
        <f>IF($IB$8,IK7,"-")</f>
        <v>-</v>
      </c>
      <c r="IG12" s="80"/>
      <c r="IH12" s="80"/>
      <c r="II12" s="80"/>
      <c r="IJ12" s="80"/>
      <c r="IK12" s="90" t="s">
        <v>142</v>
      </c>
      <c r="IL12" s="91" t="str">
        <f>IF($IL$8,IQ7,"-")</f>
        <v>-</v>
      </c>
      <c r="IM12" s="91">
        <f>IF($IL$8,IR7,"-")</f>
        <v>7.1</v>
      </c>
      <c r="IN12" s="91">
        <f>IF($IL$8,IS7,"-")</f>
        <v>40.700000000000003</v>
      </c>
      <c r="IO12" s="91">
        <f>IF($IL$8,IT7,"-")</f>
        <v>52.3</v>
      </c>
      <c r="IP12" s="91">
        <f>IF($IL$8,IU7,"-")</f>
        <v>52.8</v>
      </c>
      <c r="IQ12" s="80"/>
      <c r="IR12" s="80"/>
      <c r="IS12" s="80"/>
      <c r="IT12" s="80"/>
      <c r="IU12" s="80"/>
      <c r="IV12" s="90" t="s">
        <v>142</v>
      </c>
      <c r="IW12" s="91" t="str">
        <f>IF($IW$8,JB7,"-")</f>
        <v>-</v>
      </c>
      <c r="IX12" s="91" t="str">
        <f>IF($IW$8,JC7,"-")</f>
        <v>-</v>
      </c>
      <c r="IY12" s="91" t="str">
        <f>IF($IW$8,JD7,"-")</f>
        <v>-</v>
      </c>
      <c r="IZ12" s="91" t="str">
        <f>IF($IW$8,JE7,"-")</f>
        <v>-</v>
      </c>
      <c r="JA12" s="91" t="str">
        <f>IF($IW$8,JF7,"-")</f>
        <v>-</v>
      </c>
      <c r="JB12" s="80"/>
      <c r="JC12" s="80"/>
      <c r="JD12" s="80"/>
      <c r="JE12" s="80"/>
      <c r="JF12" s="90" t="s">
        <v>142</v>
      </c>
      <c r="JG12" s="91" t="str">
        <f>IF($JG$8,JL7,"-")</f>
        <v>-</v>
      </c>
      <c r="JH12" s="91" t="str">
        <f>IF($JG$8,JM7,"-")</f>
        <v>-</v>
      </c>
      <c r="JI12" s="91" t="str">
        <f>IF($JG$8,JN7,"-")</f>
        <v>-</v>
      </c>
      <c r="JJ12" s="91" t="str">
        <f>IF($JG$8,JO7,"-")</f>
        <v>-</v>
      </c>
      <c r="JK12" s="91" t="str">
        <f>IF($JG$8,JP7,"-")</f>
        <v>-</v>
      </c>
      <c r="JL12" s="80"/>
      <c r="JM12" s="80"/>
      <c r="JN12" s="80"/>
      <c r="JO12" s="80"/>
      <c r="JP12" s="90" t="s">
        <v>142</v>
      </c>
      <c r="JQ12" s="91" t="str">
        <f>IF($JQ$8,JV7,"-")</f>
        <v>-</v>
      </c>
      <c r="JR12" s="91" t="str">
        <f>IF($JQ$8,JW7,"-")</f>
        <v>-</v>
      </c>
      <c r="JS12" s="91" t="str">
        <f>IF($JQ$8,JX7,"-")</f>
        <v>-</v>
      </c>
      <c r="JT12" s="91" t="str">
        <f>IF($JQ$8,JY7,"-")</f>
        <v>-</v>
      </c>
      <c r="JU12" s="91" t="str">
        <f>IF($JQ$8,JZ7,"-")</f>
        <v>-</v>
      </c>
      <c r="JV12" s="80"/>
      <c r="JW12" s="80"/>
      <c r="JX12" s="80"/>
      <c r="JY12" s="80"/>
      <c r="JZ12" s="90" t="s">
        <v>142</v>
      </c>
      <c r="KA12" s="91" t="str">
        <f>IF($KA$8,KF7,"-")</f>
        <v>-</v>
      </c>
      <c r="KB12" s="91" t="str">
        <f>IF($KA$8,KG7,"-")</f>
        <v>-</v>
      </c>
      <c r="KC12" s="91" t="str">
        <f>IF($KA$8,KH7,"-")</f>
        <v>-</v>
      </c>
      <c r="KD12" s="91" t="str">
        <f>IF($KA$8,KI7,"-")</f>
        <v>-</v>
      </c>
      <c r="KE12" s="91" t="str">
        <f>IF($KA$8,KJ7,"-")</f>
        <v>-</v>
      </c>
      <c r="KF12" s="80"/>
      <c r="KG12" s="80"/>
      <c r="KH12" s="80"/>
      <c r="KI12" s="80"/>
      <c r="KJ12" s="90" t="s">
        <v>142</v>
      </c>
      <c r="KK12" s="91" t="str">
        <f>IF($KK$8,KP7,"-")</f>
        <v>-</v>
      </c>
      <c r="KL12" s="91" t="str">
        <f>IF($KK$8,KQ7,"-")</f>
        <v>-</v>
      </c>
      <c r="KM12" s="91" t="str">
        <f>IF($KK$8,KR7,"-")</f>
        <v>-</v>
      </c>
      <c r="KN12" s="91" t="str">
        <f>IF($KK$8,KS7,"-")</f>
        <v>-</v>
      </c>
      <c r="KO12" s="91" t="str">
        <f>IF($KK$8,KT7,"-")</f>
        <v>-</v>
      </c>
      <c r="KP12" s="80"/>
      <c r="KQ12" s="80"/>
      <c r="KR12" s="80"/>
      <c r="KS12" s="80"/>
      <c r="KT12" s="80"/>
      <c r="KU12" s="90" t="s">
        <v>142</v>
      </c>
      <c r="KV12" s="91" t="str">
        <f>IF($KV$8,LA7,"-")</f>
        <v>-</v>
      </c>
      <c r="KW12" s="91" t="str">
        <f>IF($KV$8,LB7,"-")</f>
        <v>-</v>
      </c>
      <c r="KX12" s="91" t="str">
        <f>IF($KV$8,LC7,"-")</f>
        <v>-</v>
      </c>
      <c r="KY12" s="91" t="str">
        <f>IF($KV$8,LD7,"-")</f>
        <v>-</v>
      </c>
      <c r="KZ12" s="91" t="str">
        <f>IF($KV$8,LE7,"-")</f>
        <v>-</v>
      </c>
      <c r="LA12" s="80"/>
      <c r="LB12" s="80"/>
      <c r="LC12" s="80"/>
      <c r="LD12" s="80"/>
      <c r="LE12" s="90" t="s">
        <v>142</v>
      </c>
      <c r="LF12" s="91" t="str">
        <f>IF($LF$8,LK7,"-")</f>
        <v>-</v>
      </c>
      <c r="LG12" s="91" t="str">
        <f>IF($LF$8,LL7,"-")</f>
        <v>-</v>
      </c>
      <c r="LH12" s="91" t="str">
        <f>IF($LF$8,LM7,"-")</f>
        <v>-</v>
      </c>
      <c r="LI12" s="91" t="str">
        <f>IF($LF$8,LN7,"-")</f>
        <v>-</v>
      </c>
      <c r="LJ12" s="91" t="str">
        <f>IF($LF$8,LO7,"-")</f>
        <v>-</v>
      </c>
      <c r="LK12" s="80"/>
      <c r="LL12" s="80"/>
      <c r="LM12" s="80"/>
      <c r="LN12" s="80"/>
      <c r="LO12" s="90" t="s">
        <v>142</v>
      </c>
      <c r="LP12" s="91" t="str">
        <f>IF($LP$8,LU7,"-")</f>
        <v>-</v>
      </c>
      <c r="LQ12" s="91" t="str">
        <f>IF($LP$8,LV7,"-")</f>
        <v>-</v>
      </c>
      <c r="LR12" s="91" t="str">
        <f>IF($LP$8,LW7,"-")</f>
        <v>-</v>
      </c>
      <c r="LS12" s="91" t="str">
        <f>IF($LP$8,LX7,"-")</f>
        <v>-</v>
      </c>
      <c r="LT12" s="91" t="str">
        <f>IF($LP$8,LY7,"-")</f>
        <v>-</v>
      </c>
      <c r="LU12" s="80"/>
      <c r="LV12" s="80"/>
      <c r="LW12" s="80"/>
      <c r="LX12" s="80"/>
      <c r="LY12" s="90" t="s">
        <v>142</v>
      </c>
      <c r="LZ12" s="91" t="str">
        <f>IF($LZ$8,ME7,"-")</f>
        <v>-</v>
      </c>
      <c r="MA12" s="91" t="str">
        <f>IF($LZ$8,MF7,"-")</f>
        <v>-</v>
      </c>
      <c r="MB12" s="91" t="str">
        <f>IF($LZ$8,MG7,"-")</f>
        <v>-</v>
      </c>
      <c r="MC12" s="91" t="str">
        <f>IF($LZ$8,MH7,"-")</f>
        <v>-</v>
      </c>
      <c r="MD12" s="91" t="str">
        <f>IF($LZ$8,MI7,"-")</f>
        <v>-</v>
      </c>
      <c r="ME12" s="80"/>
      <c r="MF12" s="80"/>
      <c r="MG12" s="80"/>
      <c r="MH12" s="80"/>
      <c r="MI12" s="90" t="s">
        <v>142</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t="str">
        <f>$CD$7</f>
        <v>-</v>
      </c>
      <c r="BU13" s="91" t="str">
        <f>$CD$7</f>
        <v>-</v>
      </c>
      <c r="BV13" s="91" t="str">
        <f>$CD$7</f>
        <v>-</v>
      </c>
      <c r="BW13" s="91" t="str">
        <f>$CD$7</f>
        <v>-</v>
      </c>
      <c r="BX13" s="91" t="str">
        <f>$CD$7</f>
        <v>-</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195" t="s">
        <v>145</v>
      </c>
      <c r="G14" s="19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4" t="s">
        <v>146</v>
      </c>
      <c r="C15" s="194"/>
      <c r="D15" s="96"/>
      <c r="E15" s="93">
        <v>1</v>
      </c>
      <c r="F15" s="194" t="s">
        <v>147</v>
      </c>
      <c r="G15" s="194"/>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148</v>
      </c>
      <c r="AX15" s="98"/>
      <c r="AY15" s="98"/>
      <c r="AZ15" s="98"/>
      <c r="BA15" s="98"/>
      <c r="BB15" s="98"/>
      <c r="BC15" s="96"/>
      <c r="BD15" s="96"/>
      <c r="BE15" s="96"/>
      <c r="BF15" s="96"/>
      <c r="BG15" s="96"/>
      <c r="BH15" s="97" t="s">
        <v>148</v>
      </c>
      <c r="BI15" s="98"/>
      <c r="BJ15" s="98"/>
      <c r="BK15" s="98"/>
      <c r="BL15" s="98"/>
      <c r="BM15" s="98"/>
      <c r="BN15" s="96"/>
      <c r="BO15" s="96"/>
      <c r="BP15" s="96"/>
      <c r="BQ15" s="96"/>
      <c r="BR15" s="96"/>
      <c r="BS15" s="97" t="s">
        <v>148</v>
      </c>
      <c r="BT15" s="98"/>
      <c r="BU15" s="98"/>
      <c r="BV15" s="98"/>
      <c r="BW15" s="98"/>
      <c r="BX15" s="98"/>
      <c r="BY15" s="96"/>
      <c r="BZ15" s="96"/>
      <c r="CA15" s="96"/>
      <c r="CB15" s="96"/>
      <c r="CC15" s="96"/>
      <c r="CD15" s="97" t="s">
        <v>148</v>
      </c>
      <c r="CE15" s="98"/>
      <c r="CF15" s="98"/>
      <c r="CG15" s="98"/>
      <c r="CH15" s="98"/>
      <c r="CI15" s="98"/>
      <c r="CJ15" s="96"/>
      <c r="CK15" s="96"/>
      <c r="CL15" s="96"/>
      <c r="CM15" s="96"/>
      <c r="CN15" s="97" t="s">
        <v>148</v>
      </c>
      <c r="CO15" s="98"/>
      <c r="CP15" s="98"/>
      <c r="CQ15" s="98"/>
      <c r="CR15" s="98"/>
      <c r="CS15" s="98"/>
      <c r="CT15" s="96"/>
      <c r="CU15" s="96"/>
      <c r="CV15" s="96"/>
      <c r="CW15" s="96"/>
      <c r="CX15" s="96"/>
      <c r="CY15" s="97" t="s">
        <v>148</v>
      </c>
      <c r="CZ15" s="98"/>
      <c r="DA15" s="98"/>
      <c r="DB15" s="98"/>
      <c r="DC15" s="98"/>
      <c r="DD15" s="98"/>
      <c r="DE15" s="96"/>
      <c r="DF15" s="96"/>
      <c r="DG15" s="96"/>
      <c r="DH15" s="96"/>
      <c r="DI15" s="97" t="s">
        <v>148</v>
      </c>
      <c r="DJ15" s="98"/>
      <c r="DK15" s="98"/>
      <c r="DL15" s="98"/>
      <c r="DM15" s="98"/>
      <c r="DN15" s="98"/>
      <c r="DO15" s="96"/>
      <c r="DP15" s="96"/>
      <c r="DQ15" s="96"/>
      <c r="DR15" s="96"/>
      <c r="DS15" s="97" t="s">
        <v>148</v>
      </c>
      <c r="DT15" s="98"/>
      <c r="DU15" s="98"/>
      <c r="DV15" s="98"/>
      <c r="DW15" s="98"/>
      <c r="DX15" s="98"/>
      <c r="DY15" s="96"/>
      <c r="DZ15" s="96"/>
      <c r="EA15" s="96"/>
      <c r="EB15" s="96"/>
      <c r="EC15" s="97" t="s">
        <v>148</v>
      </c>
      <c r="ED15" s="98"/>
      <c r="EE15" s="98"/>
      <c r="EF15" s="98"/>
      <c r="EG15" s="98"/>
      <c r="EH15" s="98"/>
      <c r="EI15" s="96"/>
      <c r="EJ15" s="96"/>
      <c r="EK15" s="96"/>
      <c r="EL15" s="96"/>
      <c r="EM15" s="97" t="s">
        <v>148</v>
      </c>
      <c r="EN15" s="98"/>
      <c r="EO15" s="98"/>
      <c r="EP15" s="98"/>
      <c r="EQ15" s="98"/>
      <c r="ER15" s="98"/>
      <c r="ES15" s="96"/>
      <c r="ET15" s="96"/>
      <c r="EU15" s="96"/>
      <c r="EV15" s="96"/>
      <c r="EW15" s="96"/>
      <c r="EX15" s="97" t="s">
        <v>148</v>
      </c>
      <c r="EY15" s="98"/>
      <c r="EZ15" s="98"/>
      <c r="FA15" s="98"/>
      <c r="FB15" s="98"/>
      <c r="FC15" s="98"/>
      <c r="FD15" s="96"/>
      <c r="FE15" s="96"/>
      <c r="FF15" s="96"/>
      <c r="FG15" s="96"/>
      <c r="FH15" s="97" t="s">
        <v>148</v>
      </c>
      <c r="FI15" s="98"/>
      <c r="FJ15" s="98"/>
      <c r="FK15" s="98"/>
      <c r="FL15" s="98"/>
      <c r="FM15" s="98"/>
      <c r="FN15" s="96"/>
      <c r="FO15" s="96"/>
      <c r="FP15" s="96"/>
      <c r="FQ15" s="96"/>
      <c r="FR15" s="97" t="s">
        <v>148</v>
      </c>
      <c r="FS15" s="98"/>
      <c r="FT15" s="98"/>
      <c r="FU15" s="98"/>
      <c r="FV15" s="98"/>
      <c r="FW15" s="98"/>
      <c r="FX15" s="96"/>
      <c r="FY15" s="96"/>
      <c r="FZ15" s="96"/>
      <c r="GA15" s="96"/>
      <c r="GB15" s="97" t="s">
        <v>148</v>
      </c>
      <c r="GC15" s="98"/>
      <c r="GD15" s="98"/>
      <c r="GE15" s="98"/>
      <c r="GF15" s="98"/>
      <c r="GG15" s="98"/>
      <c r="GH15" s="96"/>
      <c r="GI15" s="96"/>
      <c r="GJ15" s="96"/>
      <c r="GK15" s="96"/>
      <c r="GL15" s="97" t="s">
        <v>148</v>
      </c>
      <c r="GM15" s="98"/>
      <c r="GN15" s="98"/>
      <c r="GO15" s="98"/>
      <c r="GP15" s="98"/>
      <c r="GQ15" s="98"/>
      <c r="GR15" s="96"/>
      <c r="GS15" s="96"/>
      <c r="GT15" s="96"/>
      <c r="GU15" s="96"/>
      <c r="GV15" s="96"/>
      <c r="GW15" s="97" t="s">
        <v>148</v>
      </c>
      <c r="GX15" s="98"/>
      <c r="GY15" s="98"/>
      <c r="GZ15" s="98"/>
      <c r="HA15" s="98"/>
      <c r="HB15" s="98"/>
      <c r="HC15" s="96"/>
      <c r="HD15" s="96"/>
      <c r="HE15" s="96"/>
      <c r="HF15" s="96"/>
      <c r="HG15" s="97" t="s">
        <v>148</v>
      </c>
      <c r="HH15" s="98"/>
      <c r="HI15" s="98"/>
      <c r="HJ15" s="98"/>
      <c r="HK15" s="98"/>
      <c r="HL15" s="98"/>
      <c r="HM15" s="96"/>
      <c r="HN15" s="96"/>
      <c r="HO15" s="96"/>
      <c r="HP15" s="96"/>
      <c r="HQ15" s="97" t="s">
        <v>148</v>
      </c>
      <c r="HR15" s="98"/>
      <c r="HS15" s="98"/>
      <c r="HT15" s="98"/>
      <c r="HU15" s="98"/>
      <c r="HV15" s="98"/>
      <c r="HW15" s="96"/>
      <c r="HX15" s="96"/>
      <c r="HY15" s="96"/>
      <c r="HZ15" s="96"/>
      <c r="IA15" s="97" t="s">
        <v>148</v>
      </c>
      <c r="IB15" s="98"/>
      <c r="IC15" s="98"/>
      <c r="ID15" s="98"/>
      <c r="IE15" s="98"/>
      <c r="IF15" s="98"/>
      <c r="IG15" s="96"/>
      <c r="IH15" s="96"/>
      <c r="II15" s="96"/>
      <c r="IJ15" s="96"/>
      <c r="IK15" s="97" t="s">
        <v>148</v>
      </c>
      <c r="IL15" s="98"/>
      <c r="IM15" s="98"/>
      <c r="IN15" s="98"/>
      <c r="IO15" s="98"/>
      <c r="IP15" s="98"/>
      <c r="IQ15" s="96"/>
      <c r="IR15" s="96"/>
      <c r="IS15" s="96"/>
      <c r="IT15" s="96"/>
      <c r="IU15" s="96"/>
      <c r="IV15" s="97" t="s">
        <v>148</v>
      </c>
      <c r="IW15" s="98"/>
      <c r="IX15" s="98"/>
      <c r="IY15" s="98"/>
      <c r="IZ15" s="98"/>
      <c r="JA15" s="98"/>
      <c r="JB15" s="96"/>
      <c r="JC15" s="96"/>
      <c r="JD15" s="96"/>
      <c r="JE15" s="96"/>
      <c r="JF15" s="97" t="s">
        <v>148</v>
      </c>
      <c r="JG15" s="98"/>
      <c r="JH15" s="98"/>
      <c r="JI15" s="98"/>
      <c r="JJ15" s="98"/>
      <c r="JK15" s="98"/>
      <c r="JL15" s="96"/>
      <c r="JM15" s="96"/>
      <c r="JN15" s="96"/>
      <c r="JO15" s="96"/>
      <c r="JP15" s="97" t="s">
        <v>148</v>
      </c>
      <c r="JQ15" s="98"/>
      <c r="JR15" s="98"/>
      <c r="JS15" s="98"/>
      <c r="JT15" s="98"/>
      <c r="JU15" s="98"/>
      <c r="JV15" s="96"/>
      <c r="JW15" s="96"/>
      <c r="JX15" s="96"/>
      <c r="JY15" s="96"/>
      <c r="JZ15" s="97" t="s">
        <v>148</v>
      </c>
      <c r="KA15" s="98"/>
      <c r="KB15" s="98"/>
      <c r="KC15" s="98"/>
      <c r="KD15" s="98"/>
      <c r="KE15" s="98"/>
      <c r="KF15" s="96"/>
      <c r="KG15" s="96"/>
      <c r="KH15" s="96"/>
      <c r="KI15" s="96"/>
      <c r="KJ15" s="97" t="s">
        <v>148</v>
      </c>
      <c r="KK15" s="98"/>
      <c r="KL15" s="98"/>
      <c r="KM15" s="98"/>
      <c r="KN15" s="98"/>
      <c r="KO15" s="98"/>
      <c r="KP15" s="96"/>
      <c r="KQ15" s="96"/>
      <c r="KR15" s="96"/>
      <c r="KS15" s="96"/>
      <c r="KT15" s="96"/>
      <c r="KU15" s="97" t="s">
        <v>148</v>
      </c>
      <c r="KV15" s="98"/>
      <c r="KW15" s="98"/>
      <c r="KX15" s="98"/>
      <c r="KY15" s="98"/>
      <c r="KZ15" s="98"/>
      <c r="LA15" s="96"/>
      <c r="LB15" s="96"/>
      <c r="LC15" s="96"/>
      <c r="LD15" s="96"/>
      <c r="LE15" s="97" t="s">
        <v>148</v>
      </c>
      <c r="LF15" s="98"/>
      <c r="LG15" s="98"/>
      <c r="LH15" s="98"/>
      <c r="LI15" s="98"/>
      <c r="LJ15" s="98"/>
      <c r="LK15" s="96"/>
      <c r="LL15" s="96"/>
      <c r="LM15" s="96"/>
      <c r="LN15" s="96"/>
      <c r="LO15" s="97" t="s">
        <v>148</v>
      </c>
      <c r="LP15" s="98"/>
      <c r="LQ15" s="98"/>
      <c r="LR15" s="98"/>
      <c r="LS15" s="98"/>
      <c r="LT15" s="98"/>
      <c r="LU15" s="96"/>
      <c r="LV15" s="96"/>
      <c r="LW15" s="96"/>
      <c r="LX15" s="96"/>
      <c r="LY15" s="97" t="s">
        <v>148</v>
      </c>
      <c r="LZ15" s="98"/>
      <c r="MA15" s="98"/>
      <c r="MB15" s="98"/>
      <c r="MC15" s="98"/>
      <c r="MD15" s="98"/>
      <c r="ME15" s="96"/>
      <c r="MF15" s="96"/>
      <c r="MG15" s="96"/>
      <c r="MH15" s="96"/>
      <c r="MI15" s="97" t="s">
        <v>148</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4" t="s">
        <v>149</v>
      </c>
      <c r="C16" s="194"/>
      <c r="D16" s="96"/>
      <c r="E16" s="93">
        <f>E15+1</f>
        <v>2</v>
      </c>
      <c r="F16" s="194" t="s">
        <v>150</v>
      </c>
      <c r="G16" s="194"/>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4" t="s">
        <v>151</v>
      </c>
      <c r="C17" s="194"/>
      <c r="D17" s="96"/>
      <c r="E17" s="93">
        <f t="shared" ref="E17" si="8">E16+1</f>
        <v>3</v>
      </c>
      <c r="F17" s="194" t="s">
        <v>152</v>
      </c>
      <c r="G17" s="194"/>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153</v>
      </c>
      <c r="AX17" s="101">
        <f>IF(AX7="-",NA(),AX7)</f>
        <v>1124.2</v>
      </c>
      <c r="AY17" s="101">
        <f t="shared" ref="AY17:BB17" si="9">IF(AY7="-",NA(),AY7)</f>
        <v>476.9</v>
      </c>
      <c r="AZ17" s="101">
        <f t="shared" si="9"/>
        <v>955.1</v>
      </c>
      <c r="BA17" s="101">
        <f t="shared" si="9"/>
        <v>127.9</v>
      </c>
      <c r="BB17" s="101">
        <f t="shared" si="9"/>
        <v>131.69999999999999</v>
      </c>
      <c r="BC17" s="96"/>
      <c r="BD17" s="96"/>
      <c r="BE17" s="96"/>
      <c r="BF17" s="96"/>
      <c r="BG17" s="96"/>
      <c r="BH17" s="100" t="s">
        <v>153</v>
      </c>
      <c r="BI17" s="101">
        <f>IF(BI7="-",NA(),BI7)</f>
        <v>1767.9</v>
      </c>
      <c r="BJ17" s="101">
        <f t="shared" ref="BJ17:BM17" si="10">IF(BJ7="-",NA(),BJ7)</f>
        <v>2147.8000000000002</v>
      </c>
      <c r="BK17" s="101">
        <f t="shared" si="10"/>
        <v>4390.5</v>
      </c>
      <c r="BL17" s="101">
        <f t="shared" si="10"/>
        <v>1613.8</v>
      </c>
      <c r="BM17" s="101">
        <f t="shared" si="10"/>
        <v>765.7</v>
      </c>
      <c r="BN17" s="96"/>
      <c r="BO17" s="96"/>
      <c r="BP17" s="96"/>
      <c r="BQ17" s="96"/>
      <c r="BR17" s="96"/>
      <c r="BS17" s="100" t="s">
        <v>153</v>
      </c>
      <c r="BT17" s="101" t="e">
        <f>IF(BT7="-",NA(),BT7)</f>
        <v>#N/A</v>
      </c>
      <c r="BU17" s="101" t="e">
        <f t="shared" ref="BU17:BX17" si="11">IF(BU7="-",NA(),BU7)</f>
        <v>#N/A</v>
      </c>
      <c r="BV17" s="101" t="e">
        <f t="shared" si="11"/>
        <v>#N/A</v>
      </c>
      <c r="BW17" s="101" t="e">
        <f t="shared" si="11"/>
        <v>#N/A</v>
      </c>
      <c r="BX17" s="101" t="e">
        <f t="shared" si="11"/>
        <v>#N/A</v>
      </c>
      <c r="BY17" s="96"/>
      <c r="BZ17" s="96"/>
      <c r="CA17" s="96"/>
      <c r="CB17" s="96"/>
      <c r="CC17" s="96"/>
      <c r="CD17" s="100" t="s">
        <v>153</v>
      </c>
      <c r="CE17" s="101">
        <f>IF(CE7="-",NA(),CE7)</f>
        <v>725.7</v>
      </c>
      <c r="CF17" s="101">
        <f t="shared" ref="CF17:CI17" si="12">IF(CF7="-",NA(),CF7)</f>
        <v>1830</v>
      </c>
      <c r="CG17" s="101">
        <f t="shared" si="12"/>
        <v>1994.6</v>
      </c>
      <c r="CH17" s="101">
        <f t="shared" si="12"/>
        <v>15187.8</v>
      </c>
      <c r="CI17" s="101">
        <f t="shared" si="12"/>
        <v>13909.4</v>
      </c>
      <c r="CJ17" s="96"/>
      <c r="CK17" s="96"/>
      <c r="CL17" s="96"/>
      <c r="CM17" s="96"/>
      <c r="CN17" s="100" t="s">
        <v>153</v>
      </c>
      <c r="CO17" s="102">
        <f>IF(CO7="-",NA(),CO7)</f>
        <v>548687</v>
      </c>
      <c r="CP17" s="102">
        <f t="shared" ref="CP17:CS17" si="13">IF(CP7="-",NA(),CP7)</f>
        <v>523807</v>
      </c>
      <c r="CQ17" s="102">
        <f t="shared" si="13"/>
        <v>1144869</v>
      </c>
      <c r="CR17" s="102">
        <f t="shared" si="13"/>
        <v>345991</v>
      </c>
      <c r="CS17" s="102">
        <f t="shared" si="13"/>
        <v>278444</v>
      </c>
      <c r="CT17" s="96"/>
      <c r="CU17" s="96"/>
      <c r="CV17" s="96"/>
      <c r="CW17" s="96"/>
      <c r="CX17" s="96"/>
      <c r="CY17" s="100" t="s">
        <v>153</v>
      </c>
      <c r="CZ17" s="101">
        <f>IF(CZ7="-",NA(),CZ7)</f>
        <v>59.1</v>
      </c>
      <c r="DA17" s="101">
        <f t="shared" ref="DA17:DD17" si="14">IF(DA7="-",NA(),DA7)</f>
        <v>59.2</v>
      </c>
      <c r="DB17" s="101">
        <f t="shared" si="14"/>
        <v>57.6</v>
      </c>
      <c r="DC17" s="101">
        <f t="shared" si="14"/>
        <v>55.4</v>
      </c>
      <c r="DD17" s="101">
        <f t="shared" si="14"/>
        <v>46.3</v>
      </c>
      <c r="DE17" s="96"/>
      <c r="DF17" s="96"/>
      <c r="DG17" s="96"/>
      <c r="DH17" s="96"/>
      <c r="DI17" s="100" t="s">
        <v>153</v>
      </c>
      <c r="DJ17" s="101">
        <f>IF(DJ7="-",NA(),DJ7)</f>
        <v>0</v>
      </c>
      <c r="DK17" s="101">
        <f t="shared" ref="DK17:DN17" si="15">IF(DK7="-",NA(),DK7)</f>
        <v>0</v>
      </c>
      <c r="DL17" s="101">
        <f t="shared" si="15"/>
        <v>0</v>
      </c>
      <c r="DM17" s="101">
        <f t="shared" si="15"/>
        <v>0</v>
      </c>
      <c r="DN17" s="101">
        <f t="shared" si="15"/>
        <v>0</v>
      </c>
      <c r="DO17" s="96"/>
      <c r="DP17" s="96"/>
      <c r="DQ17" s="96"/>
      <c r="DR17" s="96"/>
      <c r="DS17" s="100" t="s">
        <v>153</v>
      </c>
      <c r="DT17" s="101">
        <f>IF(DT7="-",NA(),DT7)</f>
        <v>203</v>
      </c>
      <c r="DU17" s="101">
        <f t="shared" ref="DU17:DX17" si="16">IF(DU7="-",NA(),DU7)</f>
        <v>181.4</v>
      </c>
      <c r="DV17" s="101">
        <f t="shared" si="16"/>
        <v>78.099999999999994</v>
      </c>
      <c r="DW17" s="101">
        <f t="shared" si="16"/>
        <v>72.7</v>
      </c>
      <c r="DX17" s="101">
        <f t="shared" si="16"/>
        <v>98.9</v>
      </c>
      <c r="DY17" s="96"/>
      <c r="DZ17" s="96"/>
      <c r="EA17" s="96"/>
      <c r="EB17" s="96"/>
      <c r="EC17" s="100" t="s">
        <v>153</v>
      </c>
      <c r="ED17" s="101" t="e">
        <f>IF(ED7="-",NA(),ED7)</f>
        <v>#N/A</v>
      </c>
      <c r="EE17" s="101" t="e">
        <f t="shared" ref="EE17:EH17" si="17">IF(EE7="-",NA(),EE7)</f>
        <v>#N/A</v>
      </c>
      <c r="EF17" s="101" t="e">
        <f t="shared" si="17"/>
        <v>#N/A</v>
      </c>
      <c r="EG17" s="101" t="e">
        <f t="shared" si="17"/>
        <v>#N/A</v>
      </c>
      <c r="EH17" s="101" t="e">
        <f t="shared" si="17"/>
        <v>#N/A</v>
      </c>
      <c r="EI17" s="96"/>
      <c r="EJ17" s="96"/>
      <c r="EK17" s="96"/>
      <c r="EL17" s="96"/>
      <c r="EM17" s="100" t="s">
        <v>153</v>
      </c>
      <c r="EN17" s="101" t="e">
        <f>IF(EN7="-",NA(),EN7)</f>
        <v>#N/A</v>
      </c>
      <c r="EO17" s="101">
        <f t="shared" ref="EO17:ER17" si="18">IF(EO7="-",NA(),EO7)</f>
        <v>6.2</v>
      </c>
      <c r="EP17" s="101">
        <f t="shared" si="18"/>
        <v>26.6</v>
      </c>
      <c r="EQ17" s="101">
        <f t="shared" si="18"/>
        <v>38.299999999999997</v>
      </c>
      <c r="ER17" s="101">
        <f t="shared" si="18"/>
        <v>27.7</v>
      </c>
      <c r="ES17" s="96"/>
      <c r="ET17" s="96"/>
      <c r="EU17" s="96"/>
      <c r="EV17" s="96"/>
      <c r="EW17" s="96"/>
      <c r="EX17" s="100" t="s">
        <v>153</v>
      </c>
      <c r="EY17" s="101" t="e">
        <f>IF(EY7="-",NA(),EY7)</f>
        <v>#N/A</v>
      </c>
      <c r="EZ17" s="101" t="e">
        <f t="shared" ref="EZ17:FC17" si="19">IF(EZ7="-",NA(),EZ7)</f>
        <v>#N/A</v>
      </c>
      <c r="FA17" s="101" t="e">
        <f t="shared" si="19"/>
        <v>#N/A</v>
      </c>
      <c r="FB17" s="101" t="e">
        <f t="shared" si="19"/>
        <v>#N/A</v>
      </c>
      <c r="FC17" s="101" t="e">
        <f t="shared" si="19"/>
        <v>#N/A</v>
      </c>
      <c r="FD17" s="96"/>
      <c r="FE17" s="96"/>
      <c r="FF17" s="96"/>
      <c r="FG17" s="96"/>
      <c r="FH17" s="100" t="s">
        <v>153</v>
      </c>
      <c r="FI17" s="101" t="e">
        <f>IF(FI7="-",NA(),FI7)</f>
        <v>#N/A</v>
      </c>
      <c r="FJ17" s="101" t="e">
        <f t="shared" ref="FJ17:FM17" si="20">IF(FJ7="-",NA(),FJ7)</f>
        <v>#N/A</v>
      </c>
      <c r="FK17" s="101" t="e">
        <f t="shared" si="20"/>
        <v>#N/A</v>
      </c>
      <c r="FL17" s="101" t="e">
        <f t="shared" si="20"/>
        <v>#N/A</v>
      </c>
      <c r="FM17" s="101" t="e">
        <f t="shared" si="20"/>
        <v>#N/A</v>
      </c>
      <c r="FN17" s="96"/>
      <c r="FO17" s="96"/>
      <c r="FP17" s="96"/>
      <c r="FQ17" s="96"/>
      <c r="FR17" s="100" t="s">
        <v>153</v>
      </c>
      <c r="FS17" s="101" t="e">
        <f>IF(FS7="-",NA(),FS7)</f>
        <v>#N/A</v>
      </c>
      <c r="FT17" s="101" t="e">
        <f t="shared" ref="FT17:FW17" si="21">IF(FT7="-",NA(),FT7)</f>
        <v>#N/A</v>
      </c>
      <c r="FU17" s="101" t="e">
        <f t="shared" si="21"/>
        <v>#N/A</v>
      </c>
      <c r="FV17" s="101" t="e">
        <f t="shared" si="21"/>
        <v>#N/A</v>
      </c>
      <c r="FW17" s="101" t="e">
        <f t="shared" si="21"/>
        <v>#N/A</v>
      </c>
      <c r="FX17" s="96"/>
      <c r="FY17" s="96"/>
      <c r="FZ17" s="96"/>
      <c r="GA17" s="96"/>
      <c r="GB17" s="100" t="s">
        <v>153</v>
      </c>
      <c r="GC17" s="101" t="e">
        <f>IF(GC7="-",NA(),GC7)</f>
        <v>#N/A</v>
      </c>
      <c r="GD17" s="101" t="e">
        <f t="shared" ref="GD17:GG17" si="22">IF(GD7="-",NA(),GD7)</f>
        <v>#N/A</v>
      </c>
      <c r="GE17" s="101" t="e">
        <f t="shared" si="22"/>
        <v>#N/A</v>
      </c>
      <c r="GF17" s="101" t="e">
        <f t="shared" si="22"/>
        <v>#N/A</v>
      </c>
      <c r="GG17" s="101" t="e">
        <f t="shared" si="22"/>
        <v>#N/A</v>
      </c>
      <c r="GH17" s="96"/>
      <c r="GI17" s="96"/>
      <c r="GJ17" s="96"/>
      <c r="GK17" s="96"/>
      <c r="GL17" s="100" t="s">
        <v>153</v>
      </c>
      <c r="GM17" s="101" t="e">
        <f>IF(GM7="-",NA(),GM7)</f>
        <v>#N/A</v>
      </c>
      <c r="GN17" s="101" t="e">
        <f t="shared" ref="GN17:GQ17" si="23">IF(GN7="-",NA(),GN7)</f>
        <v>#N/A</v>
      </c>
      <c r="GO17" s="101" t="e">
        <f t="shared" si="23"/>
        <v>#N/A</v>
      </c>
      <c r="GP17" s="101" t="e">
        <f t="shared" si="23"/>
        <v>#N/A</v>
      </c>
      <c r="GQ17" s="101" t="e">
        <f t="shared" si="23"/>
        <v>#N/A</v>
      </c>
      <c r="GR17" s="96"/>
      <c r="GS17" s="96"/>
      <c r="GT17" s="96"/>
      <c r="GU17" s="96"/>
      <c r="GV17" s="96"/>
      <c r="GW17" s="100" t="s">
        <v>153</v>
      </c>
      <c r="GX17" s="101">
        <f>IF(GX7="-",NA(),GX7)</f>
        <v>59.1</v>
      </c>
      <c r="GY17" s="101">
        <f t="shared" ref="GY17:HB17" si="24">IF(GY7="-",NA(),GY7)</f>
        <v>59.2</v>
      </c>
      <c r="GZ17" s="101">
        <f t="shared" si="24"/>
        <v>57.6</v>
      </c>
      <c r="HA17" s="101">
        <f t="shared" si="24"/>
        <v>55.4</v>
      </c>
      <c r="HB17" s="101">
        <f t="shared" si="24"/>
        <v>46.3</v>
      </c>
      <c r="HC17" s="96"/>
      <c r="HD17" s="96"/>
      <c r="HE17" s="96"/>
      <c r="HF17" s="96"/>
      <c r="HG17" s="100" t="s">
        <v>153</v>
      </c>
      <c r="HH17" s="101">
        <f>IF(HH7="-",NA(),HH7)</f>
        <v>0</v>
      </c>
      <c r="HI17" s="101">
        <f t="shared" ref="HI17:HL17" si="25">IF(HI7="-",NA(),HI7)</f>
        <v>0</v>
      </c>
      <c r="HJ17" s="101">
        <f t="shared" si="25"/>
        <v>0</v>
      </c>
      <c r="HK17" s="101">
        <f t="shared" si="25"/>
        <v>0</v>
      </c>
      <c r="HL17" s="101">
        <f t="shared" si="25"/>
        <v>0</v>
      </c>
      <c r="HM17" s="96"/>
      <c r="HN17" s="96"/>
      <c r="HO17" s="96"/>
      <c r="HP17" s="96"/>
      <c r="HQ17" s="100" t="s">
        <v>153</v>
      </c>
      <c r="HR17" s="101">
        <f>IF(HR7="-",NA(),HR7)</f>
        <v>203</v>
      </c>
      <c r="HS17" s="101">
        <f t="shared" ref="HS17:HV17" si="26">IF(HS7="-",NA(),HS7)</f>
        <v>181.4</v>
      </c>
      <c r="HT17" s="101">
        <f t="shared" si="26"/>
        <v>78.099999999999994</v>
      </c>
      <c r="HU17" s="101">
        <f t="shared" si="26"/>
        <v>72.7</v>
      </c>
      <c r="HV17" s="101">
        <f t="shared" si="26"/>
        <v>98.9</v>
      </c>
      <c r="HW17" s="96"/>
      <c r="HX17" s="96"/>
      <c r="HY17" s="96"/>
      <c r="HZ17" s="96"/>
      <c r="IA17" s="100" t="s">
        <v>153</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153</v>
      </c>
      <c r="IL17" s="101" t="e">
        <f>IF(IL7="-",NA(),IL7)</f>
        <v>#N/A</v>
      </c>
      <c r="IM17" s="101">
        <f t="shared" ref="IM17:IP17" si="28">IF(IM7="-",NA(),IM7)</f>
        <v>6.2</v>
      </c>
      <c r="IN17" s="101">
        <f t="shared" si="28"/>
        <v>26.6</v>
      </c>
      <c r="IO17" s="101">
        <f t="shared" si="28"/>
        <v>38.299999999999997</v>
      </c>
      <c r="IP17" s="101">
        <f t="shared" si="28"/>
        <v>27.7</v>
      </c>
      <c r="IQ17" s="96"/>
      <c r="IR17" s="96"/>
      <c r="IS17" s="96"/>
      <c r="IT17" s="96"/>
      <c r="IU17" s="96"/>
      <c r="IV17" s="100" t="s">
        <v>153</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153</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153</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153</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153</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153</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153</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153</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153</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153</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4" t="s">
        <v>154</v>
      </c>
      <c r="C18" s="194"/>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155</v>
      </c>
      <c r="AX18" s="101">
        <f>IF(BC7="-",NA(),BC7)</f>
        <v>138.19999999999999</v>
      </c>
      <c r="AY18" s="101">
        <f t="shared" ref="AY18:BB18" si="39">IF(BD7="-",NA(),BD7)</f>
        <v>180.2</v>
      </c>
      <c r="AZ18" s="101">
        <f t="shared" si="39"/>
        <v>164.5</v>
      </c>
      <c r="BA18" s="101">
        <f t="shared" si="39"/>
        <v>124.7</v>
      </c>
      <c r="BB18" s="101">
        <f t="shared" si="39"/>
        <v>118.8</v>
      </c>
      <c r="BC18" s="96"/>
      <c r="BD18" s="96"/>
      <c r="BE18" s="96"/>
      <c r="BF18" s="96"/>
      <c r="BG18" s="96"/>
      <c r="BH18" s="100" t="s">
        <v>155</v>
      </c>
      <c r="BI18" s="101">
        <f>IF(BN7="-",NA(),BN7)</f>
        <v>245.2</v>
      </c>
      <c r="BJ18" s="101">
        <f t="shared" ref="BJ18:BM18" si="40">IF(BO7="-",NA(),BO7)</f>
        <v>296.2</v>
      </c>
      <c r="BK18" s="101">
        <f t="shared" si="40"/>
        <v>366.9</v>
      </c>
      <c r="BL18" s="101">
        <f t="shared" si="40"/>
        <v>324.60000000000002</v>
      </c>
      <c r="BM18" s="101">
        <f t="shared" si="40"/>
        <v>255.4</v>
      </c>
      <c r="BN18" s="96"/>
      <c r="BO18" s="96"/>
      <c r="BP18" s="96"/>
      <c r="BQ18" s="96"/>
      <c r="BR18" s="96"/>
      <c r="BS18" s="100" t="s">
        <v>155</v>
      </c>
      <c r="BT18" s="101" t="e">
        <f>IF(BY7="-",NA(),BY7)</f>
        <v>#N/A</v>
      </c>
      <c r="BU18" s="101" t="e">
        <f t="shared" ref="BU18:BX18" si="41">IF(BZ7="-",NA(),BZ7)</f>
        <v>#N/A</v>
      </c>
      <c r="BV18" s="101" t="e">
        <f t="shared" si="41"/>
        <v>#N/A</v>
      </c>
      <c r="BW18" s="101" t="e">
        <f t="shared" si="41"/>
        <v>#N/A</v>
      </c>
      <c r="BX18" s="101" t="e">
        <f t="shared" si="41"/>
        <v>#N/A</v>
      </c>
      <c r="BY18" s="96"/>
      <c r="BZ18" s="96"/>
      <c r="CA18" s="96"/>
      <c r="CB18" s="96"/>
      <c r="CC18" s="96"/>
      <c r="CD18" s="100" t="s">
        <v>155</v>
      </c>
      <c r="CE18" s="101">
        <f>IF(CJ7="-",NA(),CJ7)</f>
        <v>7500.6</v>
      </c>
      <c r="CF18" s="101">
        <f t="shared" ref="CF18:CI18" si="42">IF(CK7="-",NA(),CK7)</f>
        <v>7095.7</v>
      </c>
      <c r="CG18" s="101">
        <f t="shared" si="42"/>
        <v>11717.4</v>
      </c>
      <c r="CH18" s="101">
        <f t="shared" si="42"/>
        <v>17642.5</v>
      </c>
      <c r="CI18" s="101">
        <f t="shared" si="42"/>
        <v>18815.8</v>
      </c>
      <c r="CJ18" s="96"/>
      <c r="CK18" s="96"/>
      <c r="CL18" s="96"/>
      <c r="CM18" s="96"/>
      <c r="CN18" s="100" t="s">
        <v>155</v>
      </c>
      <c r="CO18" s="102">
        <f>IF(CT7="-",NA(),CT7)</f>
        <v>95057</v>
      </c>
      <c r="CP18" s="102">
        <f t="shared" ref="CP18:CS18" si="43">IF(CU7="-",NA(),CU7)</f>
        <v>120361</v>
      </c>
      <c r="CQ18" s="102">
        <f t="shared" si="43"/>
        <v>108538</v>
      </c>
      <c r="CR18" s="102">
        <f t="shared" si="43"/>
        <v>58539</v>
      </c>
      <c r="CS18" s="102">
        <f t="shared" si="43"/>
        <v>37685</v>
      </c>
      <c r="CT18" s="96"/>
      <c r="CU18" s="96"/>
      <c r="CV18" s="96"/>
      <c r="CW18" s="96"/>
      <c r="CX18" s="96"/>
      <c r="CY18" s="100" t="s">
        <v>155</v>
      </c>
      <c r="CZ18" s="101">
        <f>IF(DE7="-",NA(),DE7)</f>
        <v>40.200000000000003</v>
      </c>
      <c r="DA18" s="101">
        <f t="shared" ref="DA18:DD18" si="44">IF(DF7="-",NA(),DF7)</f>
        <v>42.7</v>
      </c>
      <c r="DB18" s="101">
        <f t="shared" si="44"/>
        <v>38.5</v>
      </c>
      <c r="DC18" s="101">
        <f t="shared" si="44"/>
        <v>37.700000000000003</v>
      </c>
      <c r="DD18" s="101">
        <f t="shared" si="44"/>
        <v>33.9</v>
      </c>
      <c r="DE18" s="96"/>
      <c r="DF18" s="96"/>
      <c r="DG18" s="96"/>
      <c r="DH18" s="96"/>
      <c r="DI18" s="100" t="s">
        <v>155</v>
      </c>
      <c r="DJ18" s="101">
        <f>IF(DO7="-",NA(),DO7)</f>
        <v>41.4</v>
      </c>
      <c r="DK18" s="101">
        <f t="shared" ref="DK18:DN18" si="45">IF(DP7="-",NA(),DP7)</f>
        <v>23.7</v>
      </c>
      <c r="DL18" s="101">
        <f t="shared" si="45"/>
        <v>21.6</v>
      </c>
      <c r="DM18" s="101">
        <f t="shared" si="45"/>
        <v>13.7</v>
      </c>
      <c r="DN18" s="101">
        <f t="shared" si="45"/>
        <v>16.3</v>
      </c>
      <c r="DO18" s="96"/>
      <c r="DP18" s="96"/>
      <c r="DQ18" s="96"/>
      <c r="DR18" s="96"/>
      <c r="DS18" s="100" t="s">
        <v>155</v>
      </c>
      <c r="DT18" s="101">
        <f>IF(DY7="-",NA(),DY7)</f>
        <v>184.7</v>
      </c>
      <c r="DU18" s="101">
        <f t="shared" ref="DU18:DX18" si="46">IF(DZ7="-",NA(),DZ7)</f>
        <v>126.1</v>
      </c>
      <c r="DV18" s="101">
        <f t="shared" si="46"/>
        <v>102.5</v>
      </c>
      <c r="DW18" s="101">
        <f t="shared" si="46"/>
        <v>99.7</v>
      </c>
      <c r="DX18" s="101">
        <f t="shared" si="46"/>
        <v>101.4</v>
      </c>
      <c r="DY18" s="96"/>
      <c r="DZ18" s="96"/>
      <c r="EA18" s="96"/>
      <c r="EB18" s="96"/>
      <c r="EC18" s="100" t="s">
        <v>155</v>
      </c>
      <c r="ED18" s="101" t="e">
        <f>IF(EI7="-",NA(),EI7)</f>
        <v>#N/A</v>
      </c>
      <c r="EE18" s="101" t="e">
        <f t="shared" ref="EE18:EH18" si="47">IF(EJ7="-",NA(),EJ7)</f>
        <v>#N/A</v>
      </c>
      <c r="EF18" s="101" t="e">
        <f t="shared" si="47"/>
        <v>#N/A</v>
      </c>
      <c r="EG18" s="101" t="e">
        <f t="shared" si="47"/>
        <v>#N/A</v>
      </c>
      <c r="EH18" s="101" t="e">
        <f t="shared" si="47"/>
        <v>#N/A</v>
      </c>
      <c r="EI18" s="96"/>
      <c r="EJ18" s="96"/>
      <c r="EK18" s="96"/>
      <c r="EL18" s="96"/>
      <c r="EM18" s="100" t="s">
        <v>155</v>
      </c>
      <c r="EN18" s="101" t="e">
        <f>IF(ES7="-",NA(),ES7)</f>
        <v>#N/A</v>
      </c>
      <c r="EO18" s="101">
        <f t="shared" ref="EO18:ER18" si="48">IF(ET7="-",NA(),ET7)</f>
        <v>22.1</v>
      </c>
      <c r="EP18" s="101">
        <f t="shared" si="48"/>
        <v>55.5</v>
      </c>
      <c r="EQ18" s="101">
        <f t="shared" si="48"/>
        <v>70.2</v>
      </c>
      <c r="ER18" s="101">
        <f t="shared" si="48"/>
        <v>72.7</v>
      </c>
      <c r="ES18" s="96"/>
      <c r="ET18" s="96"/>
      <c r="EU18" s="96"/>
      <c r="EV18" s="96"/>
      <c r="EW18" s="96"/>
      <c r="EX18" s="100" t="s">
        <v>155</v>
      </c>
      <c r="EY18" s="101" t="e">
        <f>IF(OR(NOT($EY$8),FD7="-"),NA(),FD7)</f>
        <v>#N/A</v>
      </c>
      <c r="EZ18" s="101" t="e">
        <f>IF(OR(NOT($EY$8),FE7="-"),NA(),FE7)</f>
        <v>#N/A</v>
      </c>
      <c r="FA18" s="101" t="e">
        <f>IF(OR(NOT($EY$8),FF7="-"),NA(),FF7)</f>
        <v>#N/A</v>
      </c>
      <c r="FB18" s="101" t="e">
        <f>IF(OR(NOT($EY$8),FG7="-"),NA(),FG7)</f>
        <v>#N/A</v>
      </c>
      <c r="FC18" s="101" t="e">
        <f>IF(OR(NOT($EY$8),FH7="-"),NA(),FH7)</f>
        <v>#N/A</v>
      </c>
      <c r="FD18" s="96"/>
      <c r="FE18" s="96"/>
      <c r="FF18" s="96"/>
      <c r="FG18" s="96"/>
      <c r="FH18" s="100" t="s">
        <v>155</v>
      </c>
      <c r="FI18" s="101" t="e">
        <f>IF(OR(NOT($FI$8),FN7="-"),NA(),FN7)</f>
        <v>#N/A</v>
      </c>
      <c r="FJ18" s="101" t="e">
        <f>IF(OR(NOT($FI$8),FO7="-"),NA(),FO7)</f>
        <v>#N/A</v>
      </c>
      <c r="FK18" s="101" t="e">
        <f>IF(OR(NOT($FI$8),FP7="-"),NA(),FP7)</f>
        <v>#N/A</v>
      </c>
      <c r="FL18" s="101" t="e">
        <f>IF(OR(NOT($FI$8),FQ7="-"),NA(),FQ7)</f>
        <v>#N/A</v>
      </c>
      <c r="FM18" s="101" t="e">
        <f>IF(OR(NOT($FI$8),FR7="-"),NA(),FR7)</f>
        <v>#N/A</v>
      </c>
      <c r="FN18" s="96"/>
      <c r="FO18" s="96"/>
      <c r="FP18" s="96"/>
      <c r="FQ18" s="96"/>
      <c r="FR18" s="100" t="s">
        <v>155</v>
      </c>
      <c r="FS18" s="101" t="e">
        <f>IF(OR(NOT($FS$8),FX7="-"),NA(),FX7)</f>
        <v>#N/A</v>
      </c>
      <c r="FT18" s="101" t="e">
        <f>IF(OR(NOT($FS$8),FY7="-"),NA(),FY7)</f>
        <v>#N/A</v>
      </c>
      <c r="FU18" s="101" t="e">
        <f>IF(OR(NOT($FS$8),FZ7="-"),NA(),FZ7)</f>
        <v>#N/A</v>
      </c>
      <c r="FV18" s="101" t="e">
        <f>IF(OR(NOT($FS$8),GA7="-"),NA(),GA7)</f>
        <v>#N/A</v>
      </c>
      <c r="FW18" s="101" t="e">
        <f>IF(OR(NOT($FS$8),GB7="-"),NA(),GB7)</f>
        <v>#N/A</v>
      </c>
      <c r="FX18" s="96"/>
      <c r="FY18" s="96"/>
      <c r="FZ18" s="96"/>
      <c r="GA18" s="96"/>
      <c r="GB18" s="100" t="s">
        <v>155</v>
      </c>
      <c r="GC18" s="101" t="e">
        <f>IF(OR(NOT($GC$8),GH7="-"),NA(),GH7)</f>
        <v>#N/A</v>
      </c>
      <c r="GD18" s="101" t="e">
        <f>IF(OR(NOT($GC$8),GI7="-"),NA(),GI7)</f>
        <v>#N/A</v>
      </c>
      <c r="GE18" s="101" t="e">
        <f>IF(OR(NOT($GC$8),GJ7="-"),NA(),GJ7)</f>
        <v>#N/A</v>
      </c>
      <c r="GF18" s="101" t="e">
        <f>IF(OR(NOT($GC$8),GK7="-"),NA(),GK7)</f>
        <v>#N/A</v>
      </c>
      <c r="GG18" s="101" t="e">
        <f>IF(OR(NOT($GC$8),GL7="-"),NA(),GL7)</f>
        <v>#N/A</v>
      </c>
      <c r="GH18" s="96"/>
      <c r="GI18" s="96"/>
      <c r="GJ18" s="96"/>
      <c r="GK18" s="96"/>
      <c r="GL18" s="100" t="s">
        <v>155</v>
      </c>
      <c r="GM18" s="101" t="e">
        <f>IF(OR(NOT($GM$8),GR7="-"),NA(),GR7)</f>
        <v>#N/A</v>
      </c>
      <c r="GN18" s="101" t="e">
        <f>IF(OR(NOT($GM$8),GS7="-"),NA(),GS7)</f>
        <v>#N/A</v>
      </c>
      <c r="GO18" s="101" t="e">
        <f>IF(OR(NOT($GM$8),GT7="-"),NA(),GT7)</f>
        <v>#N/A</v>
      </c>
      <c r="GP18" s="101" t="e">
        <f>IF(OR(NOT($GM$8),GU7="-"),NA(),GU7)</f>
        <v>#N/A</v>
      </c>
      <c r="GQ18" s="101" t="e">
        <f>IF(OR(NOT($GM$8),GV7="-"),NA(),GV7)</f>
        <v>#N/A</v>
      </c>
      <c r="GR18" s="96"/>
      <c r="GS18" s="96"/>
      <c r="GT18" s="96"/>
      <c r="GU18" s="96"/>
      <c r="GV18" s="96"/>
      <c r="GW18" s="100" t="s">
        <v>155</v>
      </c>
      <c r="GX18" s="101">
        <f>IF(OR(NOT($GX$8),HC7="-"),NA(),HC7)</f>
        <v>47.9</v>
      </c>
      <c r="GY18" s="101">
        <f>IF(OR(NOT($GX$8),HD7="-"),NA(),HD7)</f>
        <v>51.6</v>
      </c>
      <c r="GZ18" s="101">
        <f>IF(OR(NOT($GX$8),HE7="-"),NA(),HE7)</f>
        <v>49.8</v>
      </c>
      <c r="HA18" s="101">
        <f>IF(OR(NOT($GX$8),HF7="-"),NA(),HF7)</f>
        <v>50.3</v>
      </c>
      <c r="HB18" s="101">
        <f>IF(OR(NOT($GX$8),HG7="-"),NA(),HG7)</f>
        <v>47.9</v>
      </c>
      <c r="HC18" s="96"/>
      <c r="HD18" s="96"/>
      <c r="HE18" s="96"/>
      <c r="HF18" s="96"/>
      <c r="HG18" s="100" t="s">
        <v>155</v>
      </c>
      <c r="HH18" s="101">
        <f>IF(OR(NOT($HH$8),HM7="-"),NA(),HM7)</f>
        <v>36.1</v>
      </c>
      <c r="HI18" s="101">
        <f>IF(OR(NOT($HH$8),HN7="-"),NA(),HN7)</f>
        <v>8.5</v>
      </c>
      <c r="HJ18" s="101">
        <f>IF(OR(NOT($HH$8),HO7="-"),NA(),HO7)</f>
        <v>11.5</v>
      </c>
      <c r="HK18" s="101">
        <f>IF(OR(NOT($HH$8),HP7="-"),NA(),HP7)</f>
        <v>5.2</v>
      </c>
      <c r="HL18" s="101">
        <f>IF(OR(NOT($HH$8),HQ7="-"),NA(),HQ7)</f>
        <v>13</v>
      </c>
      <c r="HM18" s="96"/>
      <c r="HN18" s="96"/>
      <c r="HO18" s="96"/>
      <c r="HP18" s="96"/>
      <c r="HQ18" s="100" t="s">
        <v>155</v>
      </c>
      <c r="HR18" s="101">
        <f>IF(OR(NOT($HR$8),HW7="-"),NA(),HW7)</f>
        <v>91.2</v>
      </c>
      <c r="HS18" s="101">
        <f>IF(OR(NOT($HR$8),HX7="-"),NA(),HX7)</f>
        <v>58.5</v>
      </c>
      <c r="HT18" s="101">
        <f>IF(OR(NOT($HR$8),HY7="-"),NA(),HY7)</f>
        <v>34.5</v>
      </c>
      <c r="HU18" s="101">
        <f>IF(OR(NOT($HR$8),HZ7="-"),NA(),HZ7)</f>
        <v>26.3</v>
      </c>
      <c r="HV18" s="101">
        <f>IF(OR(NOT($HR$8),IA7="-"),NA(),IA7)</f>
        <v>24.5</v>
      </c>
      <c r="HW18" s="96"/>
      <c r="HX18" s="96"/>
      <c r="HY18" s="96"/>
      <c r="HZ18" s="96"/>
      <c r="IA18" s="100" t="s">
        <v>155</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155</v>
      </c>
      <c r="IL18" s="101" t="e">
        <f>IF(OR(NOT($IL$8),IQ7="-"),NA(),IQ7)</f>
        <v>#N/A</v>
      </c>
      <c r="IM18" s="101">
        <f>IF(OR(NOT($IL$8),IR7="-"),NA(),IR7)</f>
        <v>7.1</v>
      </c>
      <c r="IN18" s="101">
        <f>IF(OR(NOT($IL$8),IS7="-"),NA(),IS7)</f>
        <v>40.700000000000003</v>
      </c>
      <c r="IO18" s="101">
        <f>IF(OR(NOT($IL$8),IT7="-"),NA(),IT7)</f>
        <v>52.3</v>
      </c>
      <c r="IP18" s="101">
        <f>IF(OR(NOT($IL$8),IU7="-"),NA(),IU7)</f>
        <v>52.8</v>
      </c>
      <c r="IQ18" s="96"/>
      <c r="IR18" s="96"/>
      <c r="IS18" s="96"/>
      <c r="IT18" s="96"/>
      <c r="IU18" s="96"/>
      <c r="IV18" s="100" t="s">
        <v>155</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155</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155</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155</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155</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155</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155</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155</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155</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155</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4" t="s">
        <v>156</v>
      </c>
      <c r="C19" s="194"/>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t="str">
        <f>$CD$7</f>
        <v>-</v>
      </c>
      <c r="BU19" s="101" t="str">
        <f>$CD$7</f>
        <v>-</v>
      </c>
      <c r="BV19" s="101" t="str">
        <f>$CD$7</f>
        <v>-</v>
      </c>
      <c r="BW19" s="101" t="str">
        <f>$CD$7</f>
        <v>-</v>
      </c>
      <c r="BX19" s="101" t="str">
        <f>$CD$7</f>
        <v>-</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4" t="s">
        <v>157</v>
      </c>
      <c r="C20" s="194"/>
      <c r="D20" s="96"/>
    </row>
    <row r="21" spans="1:373">
      <c r="A21" s="93">
        <f t="shared" si="7"/>
        <v>7</v>
      </c>
      <c r="B21" s="194" t="s">
        <v>158</v>
      </c>
      <c r="C21" s="194"/>
      <c r="D21" s="96"/>
    </row>
    <row r="22" spans="1:373">
      <c r="A22" s="93">
        <f t="shared" si="7"/>
        <v>8</v>
      </c>
      <c r="B22" s="194" t="s">
        <v>159</v>
      </c>
      <c r="C22" s="194"/>
      <c r="D22" s="96"/>
      <c r="E22" s="196" t="s">
        <v>160</v>
      </c>
      <c r="F22" s="197"/>
      <c r="G22" s="197"/>
      <c r="H22" s="197"/>
      <c r="I22" s="198"/>
    </row>
    <row r="23" spans="1:373">
      <c r="A23" s="93">
        <f t="shared" si="7"/>
        <v>9</v>
      </c>
      <c r="B23" s="194" t="s">
        <v>161</v>
      </c>
      <c r="C23" s="194"/>
      <c r="D23" s="96"/>
      <c r="E23" s="199"/>
      <c r="F23" s="200"/>
      <c r="G23" s="200"/>
      <c r="H23" s="200"/>
      <c r="I23" s="201"/>
    </row>
    <row r="24" spans="1:373">
      <c r="A24" s="93">
        <f t="shared" si="7"/>
        <v>10</v>
      </c>
      <c r="B24" s="194" t="s">
        <v>162</v>
      </c>
      <c r="C24" s="194"/>
      <c r="D24" s="96"/>
      <c r="E24" s="199"/>
      <c r="F24" s="200"/>
      <c r="G24" s="200"/>
      <c r="H24" s="200"/>
      <c r="I24" s="201"/>
    </row>
    <row r="25" spans="1:373">
      <c r="A25" s="93">
        <f t="shared" si="7"/>
        <v>11</v>
      </c>
      <c r="B25" s="194" t="s">
        <v>163</v>
      </c>
      <c r="C25" s="194"/>
      <c r="D25" s="96"/>
      <c r="E25" s="199"/>
      <c r="F25" s="200"/>
      <c r="G25" s="200"/>
      <c r="H25" s="200"/>
      <c r="I25" s="201"/>
    </row>
    <row r="26" spans="1:373">
      <c r="A26" s="93">
        <f t="shared" si="7"/>
        <v>12</v>
      </c>
      <c r="B26" s="194" t="s">
        <v>164</v>
      </c>
      <c r="C26" s="194"/>
      <c r="D26" s="96"/>
      <c r="E26" s="199"/>
      <c r="F26" s="200"/>
      <c r="G26" s="200"/>
      <c r="H26" s="200"/>
      <c r="I26" s="201"/>
    </row>
    <row r="27" spans="1:373">
      <c r="A27" s="93">
        <f t="shared" si="7"/>
        <v>13</v>
      </c>
      <c r="B27" s="194" t="s">
        <v>165</v>
      </c>
      <c r="C27" s="194"/>
      <c r="D27" s="96"/>
      <c r="E27" s="199"/>
      <c r="F27" s="200"/>
      <c r="G27" s="200"/>
      <c r="H27" s="200"/>
      <c r="I27" s="201"/>
    </row>
    <row r="28" spans="1:373">
      <c r="A28" s="93">
        <f t="shared" si="7"/>
        <v>14</v>
      </c>
      <c r="B28" s="194" t="s">
        <v>166</v>
      </c>
      <c r="C28" s="194"/>
      <c r="D28" s="96"/>
      <c r="E28" s="199"/>
      <c r="F28" s="200"/>
      <c r="G28" s="200"/>
      <c r="H28" s="200"/>
      <c r="I28" s="201"/>
    </row>
    <row r="29" spans="1:373">
      <c r="A29" s="93">
        <f t="shared" si="7"/>
        <v>15</v>
      </c>
      <c r="B29" s="194" t="s">
        <v>167</v>
      </c>
      <c r="C29" s="194"/>
      <c r="D29" s="96"/>
      <c r="E29" s="199"/>
      <c r="F29" s="200"/>
      <c r="G29" s="200"/>
      <c r="H29" s="200"/>
      <c r="I29" s="201"/>
    </row>
    <row r="30" spans="1:373">
      <c r="A30" s="93">
        <f t="shared" si="7"/>
        <v>16</v>
      </c>
      <c r="B30" s="194" t="s">
        <v>168</v>
      </c>
      <c r="C30" s="194"/>
      <c r="D30" s="96"/>
      <c r="E30" s="199"/>
      <c r="F30" s="200"/>
      <c r="G30" s="200"/>
      <c r="H30" s="200"/>
      <c r="I30" s="201"/>
    </row>
    <row r="31" spans="1:373">
      <c r="A31" s="93">
        <f t="shared" si="7"/>
        <v>17</v>
      </c>
      <c r="B31" s="194" t="s">
        <v>169</v>
      </c>
      <c r="C31" s="194"/>
      <c r="D31" s="96"/>
      <c r="E31" s="199"/>
      <c r="F31" s="200"/>
      <c r="G31" s="200"/>
      <c r="H31" s="200"/>
      <c r="I31" s="201"/>
    </row>
    <row r="32" spans="1:373">
      <c r="A32" s="93">
        <f t="shared" si="7"/>
        <v>18</v>
      </c>
      <c r="B32" s="194" t="s">
        <v>170</v>
      </c>
      <c r="C32" s="194"/>
      <c r="D32" s="96"/>
      <c r="E32" s="199"/>
      <c r="F32" s="200"/>
      <c r="G32" s="200"/>
      <c r="H32" s="200"/>
      <c r="I32" s="201"/>
    </row>
    <row r="33" spans="1:15">
      <c r="A33" s="93">
        <f t="shared" si="7"/>
        <v>19</v>
      </c>
      <c r="B33" s="194" t="s">
        <v>171</v>
      </c>
      <c r="C33" s="194"/>
      <c r="D33" s="96"/>
      <c r="E33" s="199"/>
      <c r="F33" s="200"/>
      <c r="G33" s="200"/>
      <c r="H33" s="200"/>
      <c r="I33" s="201"/>
    </row>
    <row r="34" spans="1:15">
      <c r="A34" s="93">
        <f t="shared" si="7"/>
        <v>20</v>
      </c>
      <c r="B34" s="194" t="s">
        <v>172</v>
      </c>
      <c r="C34" s="194"/>
      <c r="D34" s="96"/>
      <c r="E34" s="199"/>
      <c r="F34" s="200"/>
      <c r="G34" s="200"/>
      <c r="H34" s="200"/>
      <c r="I34" s="201"/>
    </row>
    <row r="35" spans="1:15" ht="25.5" customHeight="1">
      <c r="E35" s="202"/>
      <c r="F35" s="203"/>
      <c r="G35" s="203"/>
      <c r="H35" s="203"/>
      <c r="I35" s="204"/>
    </row>
    <row r="37" spans="1:15">
      <c r="K37" s="196" t="s">
        <v>160</v>
      </c>
      <c r="L37" s="197"/>
      <c r="M37" s="197"/>
      <c r="N37" s="197"/>
      <c r="O37" s="198"/>
    </row>
    <row r="38" spans="1:15">
      <c r="K38" s="199"/>
      <c r="L38" s="200"/>
      <c r="M38" s="200"/>
      <c r="N38" s="200"/>
      <c r="O38" s="201"/>
    </row>
    <row r="39" spans="1:15">
      <c r="K39" s="199"/>
      <c r="L39" s="200"/>
      <c r="M39" s="200"/>
      <c r="N39" s="200"/>
      <c r="O39" s="201"/>
    </row>
    <row r="40" spans="1:15">
      <c r="K40" s="199"/>
      <c r="L40" s="200"/>
      <c r="M40" s="200"/>
      <c r="N40" s="200"/>
      <c r="O40" s="201"/>
    </row>
    <row r="41" spans="1:15">
      <c r="K41" s="199"/>
      <c r="L41" s="200"/>
      <c r="M41" s="200"/>
      <c r="N41" s="200"/>
      <c r="O41" s="201"/>
    </row>
    <row r="42" spans="1:15">
      <c r="K42" s="199"/>
      <c r="L42" s="200"/>
      <c r="M42" s="200"/>
      <c r="N42" s="200"/>
      <c r="O42" s="201"/>
    </row>
    <row r="43" spans="1:15">
      <c r="K43" s="199"/>
      <c r="L43" s="200"/>
      <c r="M43" s="200"/>
      <c r="N43" s="200"/>
      <c r="O43" s="201"/>
    </row>
    <row r="44" spans="1:15">
      <c r="K44" s="199"/>
      <c r="L44" s="200"/>
      <c r="M44" s="200"/>
      <c r="N44" s="200"/>
      <c r="O44" s="201"/>
    </row>
    <row r="45" spans="1:15">
      <c r="K45" s="199"/>
      <c r="L45" s="200"/>
      <c r="M45" s="200"/>
      <c r="N45" s="200"/>
      <c r="O45" s="201"/>
    </row>
    <row r="46" spans="1:15">
      <c r="K46" s="199"/>
      <c r="L46" s="200"/>
      <c r="M46" s="200"/>
      <c r="N46" s="200"/>
      <c r="O46" s="201"/>
    </row>
    <row r="47" spans="1:15">
      <c r="K47" s="199"/>
      <c r="L47" s="200"/>
      <c r="M47" s="200"/>
      <c r="N47" s="200"/>
      <c r="O47" s="201"/>
    </row>
    <row r="48" spans="1:15">
      <c r="K48" s="199"/>
      <c r="L48" s="200"/>
      <c r="M48" s="200"/>
      <c r="N48" s="200"/>
      <c r="O48" s="201"/>
    </row>
    <row r="49" spans="11:15">
      <c r="K49" s="199"/>
      <c r="L49" s="200"/>
      <c r="M49" s="200"/>
      <c r="N49" s="200"/>
      <c r="O49" s="201"/>
    </row>
    <row r="50" spans="11:15" ht="26.25" customHeight="1">
      <c r="K50" s="202"/>
      <c r="L50" s="203"/>
      <c r="M50" s="203"/>
      <c r="N50" s="203"/>
      <c r="O50" s="204"/>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2017-08-21T05:57:55Z</cp:lastPrinted>
  <dcterms:created xsi:type="dcterms:W3CDTF">2017-06-20T03:26:49Z</dcterms:created>
  <dcterms:modified xsi:type="dcterms:W3CDTF">2017-08-23T11:48:10Z</dcterms:modified>
  <cp:category/>
</cp:coreProperties>
</file>