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520" activeTab="0"/>
  </bookViews>
  <sheets>
    <sheet name="新潟県" sheetId="1" r:id="rId1"/>
    <sheet name="Sheet1" sheetId="2" r:id="rId2"/>
    <sheet name="リスト" sheetId="3" state="hidden" r:id="rId3"/>
  </sheets>
  <definedNames>
    <definedName name="_xlnm.Print_Area" localSheetId="0">'新潟県'!$A$1:$L$48</definedName>
    <definedName name="_xlnm.Print_Titles" localSheetId="0">'新潟県'!$A:$A,'新潟県'!$1:$4</definedName>
  </definedNames>
  <calcPr fullCalcOnLoad="1"/>
</workbook>
</file>

<file path=xl/sharedStrings.xml><?xml version="1.0" encoding="utf-8"?>
<sst xmlns="http://schemas.openxmlformats.org/spreadsheetml/2006/main" count="213" uniqueCount="127">
  <si>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</si>
  <si>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</si>
  <si>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</si>
  <si>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</si>
  <si>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</si>
  <si>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</si>
  <si>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</si>
  <si>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</si>
  <si>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</si>
  <si>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</si>
  <si>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</si>
  <si>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</si>
  <si>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</si>
  <si>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</si>
  <si>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</si>
  <si>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</si>
  <si>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</si>
  <si>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</si>
  <si>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</si>
  <si>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</si>
  <si>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</si>
  <si>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</si>
  <si>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</si>
  <si>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</si>
  <si>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</si>
  <si>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</si>
  <si>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</si>
  <si>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</si>
  <si>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</si>
  <si>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</si>
  <si>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</si>
  <si>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</si>
  <si>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</si>
  <si>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</si>
  <si>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</si>
  <si>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</si>
  <si>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</si>
  <si>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</si>
  <si>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</si>
  <si>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</si>
  <si>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</si>
  <si>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</si>
  <si>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</si>
  <si>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</si>
  <si>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</si>
  <si>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</si>
  <si>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</si>
  <si>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</si>
  <si>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</si>
  <si>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</si>
  <si>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</si>
  <si>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</si>
  <si>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</si>
  <si>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</si>
  <si>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</si>
  <si>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</si>
  <si>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</si>
  <si>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</si>
  <si>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</si>
  <si>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</si>
  <si>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</si>
  <si>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</si>
  <si>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</si>
  <si>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</si>
  <si>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</si>
  <si>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</si>
  <si>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社会民主党</t>
  </si>
  <si>
    <t>自由民主党</t>
  </si>
  <si>
    <t>公明党</t>
  </si>
  <si>
    <t>幸福実現党</t>
  </si>
  <si>
    <t>新潟市東区</t>
  </si>
  <si>
    <t>新潟市中央区</t>
  </si>
  <si>
    <t>新潟市秋葉区</t>
  </si>
  <si>
    <t>新潟市西蒲区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</si>
  <si>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</si>
  <si>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</si>
  <si>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</si>
  <si>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</si>
  <si>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</si>
  <si>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</si>
  <si>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</si>
  <si>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</si>
  <si>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</si>
  <si>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</si>
  <si>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</si>
  <si>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</si>
  <si>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</si>
  <si>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</si>
  <si>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</si>
  <si>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</si>
  <si>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</si>
  <si>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</si>
  <si>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</si>
  <si>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</si>
  <si>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</si>
  <si>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</si>
  <si>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</si>
  <si>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</si>
  <si>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</si>
  <si>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</si>
  <si>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</si>
  <si>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</si>
  <si>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新潟市北区（１区）</t>
  </si>
  <si>
    <t>新潟市北区（３区）</t>
  </si>
  <si>
    <t>新潟市江南区（１区）</t>
  </si>
  <si>
    <t>新潟市南区（２区）</t>
  </si>
  <si>
    <t>新潟市南区（４区）</t>
  </si>
  <si>
    <t>新潟市西区（１区）</t>
  </si>
  <si>
    <t>新潟市西区（２区）</t>
  </si>
  <si>
    <t>新潟市江南区（４区）
、新潟市北区（４区）</t>
  </si>
  <si>
    <t>長岡市（２区）</t>
  </si>
  <si>
    <t>長岡市（４区）</t>
  </si>
  <si>
    <t>長岡市（５区）</t>
  </si>
  <si>
    <t>平成29年10月22日執行</t>
  </si>
  <si>
    <t>日本維新の会</t>
  </si>
  <si>
    <t>希望の党</t>
  </si>
  <si>
    <t>立憲民主党</t>
  </si>
  <si>
    <t>選挙区</t>
  </si>
  <si>
    <t>市区町村名</t>
  </si>
  <si>
    <t>開票数</t>
  </si>
  <si>
    <t>確定数</t>
  </si>
  <si>
    <t>得票総数</t>
  </si>
  <si>
    <t>無効投票数</t>
  </si>
  <si>
    <t>投票総数</t>
  </si>
  <si>
    <t>持帰等</t>
  </si>
  <si>
    <t>投票者数</t>
  </si>
  <si>
    <t>新潟市西区（１区）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</si>
</sst>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7" fillId="0" borderId="11" xfId="0" applyNumberFormat="1" applyFont="1" applyFill="1" applyBorder="1" applyAlignment="1">
      <alignment horizontal="right" vertical="center" shrinkToFit="1"/>
    </xf>
    <xf numFmtId="0" fontId="47" fillId="0" borderId="12" xfId="0" applyFont="1" applyFill="1" applyBorder="1" applyAlignment="1">
      <alignment horizontal="distributed" vertical="center"/>
    </xf>
    <xf numFmtId="3" fontId="47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showZeros="0" tabSelected="1" view="pageBreakPreview" zoomScale="75" zoomScaleNormal="85" zoomScaleSheetLayoutView="75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" sqref="J16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12"/>
      <c r="O2" s="12"/>
    </row>
    <row r="3" spans="1:15" ht="19.5" customHeight="1">
      <c r="A3" s="24" t="str">
        <f ca="1">RIGHT(CELL("filename",A3),LEN(CELL("filename",A3))-FIND("]",CELL("filename",A3)))</f>
        <v>新潟県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68</v>
      </c>
      <c r="C4" s="25" t="s">
        <v>114</v>
      </c>
      <c r="D4" s="25" t="s">
        <v>69</v>
      </c>
      <c r="E4" s="25" t="s">
        <v>66</v>
      </c>
      <c r="F4" s="25" t="s">
        <v>67</v>
      </c>
      <c r="G4" s="25" t="s">
        <v>115</v>
      </c>
      <c r="H4" s="25" t="s">
        <v>65</v>
      </c>
      <c r="I4" s="25" t="s">
        <v>116</v>
      </c>
      <c r="J4" s="25"/>
      <c r="K4" s="25"/>
      <c r="L4" s="25" t="s">
        <v>0</v>
      </c>
    </row>
    <row r="5" spans="1:12" ht="19.5" customHeight="1">
      <c r="A5" s="30" t="s">
        <v>102</v>
      </c>
      <c r="B5" s="29">
        <f>VLOOKUP($A5,Sheet1!$B$2:$L$44,4,FALSE)</f>
        <v>1095</v>
      </c>
      <c r="C5" s="29">
        <f>VLOOKUP($A5,Sheet1!$B$2:$L$44,5,FALSE)</f>
        <v>356</v>
      </c>
      <c r="D5" s="29">
        <f>VLOOKUP($A5,Sheet1!$B$2:$L$44,6,FALSE)</f>
        <v>70</v>
      </c>
      <c r="E5" s="29">
        <f>VLOOKUP($A5,Sheet1!$B$2:$L$44,7,FALSE)</f>
        <v>238</v>
      </c>
      <c r="F5" s="29">
        <f>VLOOKUP($A5,Sheet1!$B$2:$L$44,8,FALSE)</f>
        <v>4183</v>
      </c>
      <c r="G5" s="29">
        <f>VLOOKUP($A5,Sheet1!$B$2:$L$44,9,FALSE)</f>
        <v>1752</v>
      </c>
      <c r="H5" s="29">
        <f>VLOOKUP($A5,Sheet1!$B$2:$L$44,10,FALSE)</f>
        <v>801</v>
      </c>
      <c r="I5" s="29">
        <f>VLOOKUP($A5,Sheet1!$B$2:$L$44,11,FALSE)</f>
        <v>3313</v>
      </c>
      <c r="J5" s="29"/>
      <c r="K5" s="29"/>
      <c r="L5" s="26">
        <f aca="true" t="shared" si="0" ref="L5:L40">SUM(B5:K5)</f>
        <v>11808</v>
      </c>
    </row>
    <row r="6" spans="1:12" ht="19.5" customHeight="1">
      <c r="A6" s="30" t="s">
        <v>103</v>
      </c>
      <c r="B6" s="29">
        <f>VLOOKUP($A6,Sheet1!$B$2:$L$44,4,FALSE)</f>
        <v>2138</v>
      </c>
      <c r="C6" s="29">
        <f>VLOOKUP($A6,Sheet1!$B$2:$L$44,5,FALSE)</f>
        <v>782</v>
      </c>
      <c r="D6" s="29">
        <f>VLOOKUP($A6,Sheet1!$B$2:$L$44,6,FALSE)</f>
        <v>132</v>
      </c>
      <c r="E6" s="29">
        <f>VLOOKUP($A6,Sheet1!$B$2:$L$44,7,FALSE)</f>
        <v>552</v>
      </c>
      <c r="F6" s="29">
        <f>VLOOKUP($A6,Sheet1!$B$2:$L$44,8,FALSE)</f>
        <v>7918</v>
      </c>
      <c r="G6" s="29">
        <f>VLOOKUP($A6,Sheet1!$B$2:$L$44,9,FALSE)</f>
        <v>3734</v>
      </c>
      <c r="H6" s="29">
        <f>VLOOKUP($A6,Sheet1!$B$2:$L$44,10,FALSE)</f>
        <v>1971</v>
      </c>
      <c r="I6" s="29">
        <f>VLOOKUP($A6,Sheet1!$B$2:$L$44,11,FALSE)</f>
        <v>5560</v>
      </c>
      <c r="J6" s="29"/>
      <c r="K6" s="29"/>
      <c r="L6" s="26">
        <f t="shared" si="0"/>
        <v>22787</v>
      </c>
    </row>
    <row r="7" spans="1:12" ht="19.5" customHeight="1">
      <c r="A7" s="18" t="s">
        <v>70</v>
      </c>
      <c r="B7" s="29">
        <f>VLOOKUP($A7,Sheet1!$B$2:$L$44,4,FALSE)</f>
        <v>5977</v>
      </c>
      <c r="C7" s="29">
        <f>VLOOKUP($A7,Sheet1!$B$2:$L$44,5,FALSE)</f>
        <v>2122</v>
      </c>
      <c r="D7" s="29">
        <f>VLOOKUP($A7,Sheet1!$B$2:$L$44,6,FALSE)</f>
        <v>266</v>
      </c>
      <c r="E7" s="29">
        <f>VLOOKUP($A7,Sheet1!$B$2:$L$44,7,FALSE)</f>
        <v>1208</v>
      </c>
      <c r="F7" s="29">
        <f>VLOOKUP($A7,Sheet1!$B$2:$L$44,8,FALSE)</f>
        <v>20676</v>
      </c>
      <c r="G7" s="29">
        <f>VLOOKUP($A7,Sheet1!$B$2:$L$44,9,FALSE)</f>
        <v>8692</v>
      </c>
      <c r="H7" s="29">
        <f>VLOOKUP($A7,Sheet1!$B$2:$L$44,10,FALSE)</f>
        <v>5453</v>
      </c>
      <c r="I7" s="29">
        <f>VLOOKUP($A7,Sheet1!$B$2:$L$44,11,FALSE)</f>
        <v>17429</v>
      </c>
      <c r="J7" s="29"/>
      <c r="K7" s="29"/>
      <c r="L7" s="26">
        <f t="shared" si="0"/>
        <v>61823</v>
      </c>
    </row>
    <row r="8" spans="1:12" ht="19.5" customHeight="1">
      <c r="A8" s="18" t="s">
        <v>71</v>
      </c>
      <c r="B8" s="29">
        <f>VLOOKUP($A8,Sheet1!$B$2:$L$44,4,FALSE)</f>
        <v>6738</v>
      </c>
      <c r="C8" s="29">
        <f>VLOOKUP($A8,Sheet1!$B$2:$L$44,5,FALSE)</f>
        <v>3252</v>
      </c>
      <c r="D8" s="29">
        <f>VLOOKUP($A8,Sheet1!$B$2:$L$44,6,FALSE)</f>
        <v>431</v>
      </c>
      <c r="E8" s="29">
        <f>VLOOKUP($A8,Sheet1!$B$2:$L$44,7,FALSE)</f>
        <v>1589</v>
      </c>
      <c r="F8" s="29">
        <f>VLOOKUP($A8,Sheet1!$B$2:$L$44,8,FALSE)</f>
        <v>30299</v>
      </c>
      <c r="G8" s="29">
        <f>VLOOKUP($A8,Sheet1!$B$2:$L$44,9,FALSE)</f>
        <v>11478</v>
      </c>
      <c r="H8" s="29">
        <f>VLOOKUP($A8,Sheet1!$B$2:$L$44,10,FALSE)</f>
        <v>5678</v>
      </c>
      <c r="I8" s="29">
        <f>VLOOKUP($A8,Sheet1!$B$2:$L$44,11,FALSE)</f>
        <v>24195</v>
      </c>
      <c r="J8" s="29"/>
      <c r="K8" s="29"/>
      <c r="L8" s="26">
        <f t="shared" si="0"/>
        <v>83660</v>
      </c>
    </row>
    <row r="9" spans="1:12" ht="19.5" customHeight="1">
      <c r="A9" s="30" t="s">
        <v>104</v>
      </c>
      <c r="B9" s="29">
        <f>VLOOKUP($A9,Sheet1!$B$2:$L$44,4,FALSE)</f>
        <v>783</v>
      </c>
      <c r="C9" s="29">
        <f>VLOOKUP($A9,Sheet1!$B$2:$L$44,5,FALSE)</f>
        <v>335</v>
      </c>
      <c r="D9" s="29">
        <f>VLOOKUP($A9,Sheet1!$B$2:$L$44,6,FALSE)</f>
        <v>50</v>
      </c>
      <c r="E9" s="29">
        <f>VLOOKUP($A9,Sheet1!$B$2:$L$44,7,FALSE)</f>
        <v>174</v>
      </c>
      <c r="F9" s="29">
        <f>VLOOKUP($A9,Sheet1!$B$2:$L$44,8,FALSE)</f>
        <v>3626</v>
      </c>
      <c r="G9" s="29">
        <f>VLOOKUP($A9,Sheet1!$B$2:$L$44,9,FALSE)</f>
        <v>1439</v>
      </c>
      <c r="H9" s="29">
        <f>VLOOKUP($A9,Sheet1!$B$2:$L$44,10,FALSE)</f>
        <v>882</v>
      </c>
      <c r="I9" s="29">
        <f>VLOOKUP($A9,Sheet1!$B$2:$L$44,11,FALSE)</f>
        <v>2662</v>
      </c>
      <c r="J9" s="29"/>
      <c r="K9" s="29"/>
      <c r="L9" s="26">
        <f t="shared" si="0"/>
        <v>9951</v>
      </c>
    </row>
    <row r="10" spans="1:12" ht="19.5" customHeight="1">
      <c r="A10" s="31" t="s">
        <v>109</v>
      </c>
      <c r="B10" s="29">
        <f>VLOOKUP($A10,Sheet1!$B$2:$L$44,4,FALSE)</f>
        <v>1952</v>
      </c>
      <c r="C10" s="29">
        <f>VLOOKUP($A10,Sheet1!$B$2:$L$44,5,FALSE)</f>
        <v>816</v>
      </c>
      <c r="D10" s="29">
        <f>VLOOKUP($A10,Sheet1!$B$2:$L$44,6,FALSE)</f>
        <v>124</v>
      </c>
      <c r="E10" s="29">
        <f>VLOOKUP($A10,Sheet1!$B$2:$L$44,7,FALSE)</f>
        <v>555</v>
      </c>
      <c r="F10" s="29">
        <f>VLOOKUP($A10,Sheet1!$B$2:$L$44,8,FALSE)</f>
        <v>8021</v>
      </c>
      <c r="G10" s="29">
        <f>VLOOKUP($A10,Sheet1!$B$2:$L$44,9,FALSE)</f>
        <v>3497</v>
      </c>
      <c r="H10" s="29">
        <f>VLOOKUP($A10,Sheet1!$B$2:$L$44,10,FALSE)</f>
        <v>1597</v>
      </c>
      <c r="I10" s="29">
        <f>VLOOKUP($A10,Sheet1!$B$2:$L$44,11,FALSE)</f>
        <v>5872</v>
      </c>
      <c r="J10" s="29"/>
      <c r="K10" s="29"/>
      <c r="L10" s="26">
        <f t="shared" si="0"/>
        <v>22434</v>
      </c>
    </row>
    <row r="11" spans="1:12" ht="19.5" customHeight="1">
      <c r="A11" s="18" t="s">
        <v>72</v>
      </c>
      <c r="B11" s="29">
        <f>VLOOKUP($A11,Sheet1!$B$2:$L$44,4,FALSE)</f>
        <v>2016</v>
      </c>
      <c r="C11" s="29">
        <f>VLOOKUP($A11,Sheet1!$B$2:$L$44,5,FALSE)</f>
        <v>1244</v>
      </c>
      <c r="D11" s="29">
        <f>VLOOKUP($A11,Sheet1!$B$2:$L$44,6,FALSE)</f>
        <v>219</v>
      </c>
      <c r="E11" s="29">
        <f>VLOOKUP($A11,Sheet1!$B$2:$L$44,7,FALSE)</f>
        <v>1237</v>
      </c>
      <c r="F11" s="29">
        <f>VLOOKUP($A11,Sheet1!$B$2:$L$44,8,FALSE)</f>
        <v>13537</v>
      </c>
      <c r="G11" s="29">
        <f>VLOOKUP($A11,Sheet1!$B$2:$L$44,9,FALSE)</f>
        <v>5782</v>
      </c>
      <c r="H11" s="29">
        <f>VLOOKUP($A11,Sheet1!$B$2:$L$44,10,FALSE)</f>
        <v>3869</v>
      </c>
      <c r="I11" s="29">
        <f>VLOOKUP($A11,Sheet1!$B$2:$L$44,11,FALSE)</f>
        <v>10800</v>
      </c>
      <c r="J11" s="29"/>
      <c r="K11" s="29"/>
      <c r="L11" s="26">
        <f t="shared" si="0"/>
        <v>38704</v>
      </c>
    </row>
    <row r="12" spans="1:12" ht="19.5" customHeight="1">
      <c r="A12" s="30" t="s">
        <v>105</v>
      </c>
      <c r="B12" s="29">
        <f>VLOOKUP($A12,Sheet1!$B$2:$L$44,4,FALSE)</f>
        <v>239</v>
      </c>
      <c r="C12" s="29">
        <f>VLOOKUP($A12,Sheet1!$B$2:$L$44,5,FALSE)</f>
        <v>139</v>
      </c>
      <c r="D12" s="29">
        <f>VLOOKUP($A12,Sheet1!$B$2:$L$44,6,FALSE)</f>
        <v>42</v>
      </c>
      <c r="E12" s="29">
        <f>VLOOKUP($A12,Sheet1!$B$2:$L$44,7,FALSE)</f>
        <v>104</v>
      </c>
      <c r="F12" s="29">
        <f>VLOOKUP($A12,Sheet1!$B$2:$L$44,8,FALSE)</f>
        <v>1583</v>
      </c>
      <c r="G12" s="29">
        <f>VLOOKUP($A12,Sheet1!$B$2:$L$44,9,FALSE)</f>
        <v>620</v>
      </c>
      <c r="H12" s="29">
        <f>VLOOKUP($A12,Sheet1!$B$2:$L$44,10,FALSE)</f>
        <v>235</v>
      </c>
      <c r="I12" s="29">
        <f>VLOOKUP($A12,Sheet1!$B$2:$L$44,11,FALSE)</f>
        <v>901</v>
      </c>
      <c r="J12" s="29"/>
      <c r="K12" s="29"/>
      <c r="L12" s="26">
        <f t="shared" si="0"/>
        <v>3863</v>
      </c>
    </row>
    <row r="13" spans="1:12" ht="19.5" customHeight="1">
      <c r="A13" s="30" t="s">
        <v>106</v>
      </c>
      <c r="B13" s="29">
        <f>VLOOKUP($A13,Sheet1!$B$2:$L$44,4,FALSE)</f>
        <v>1421</v>
      </c>
      <c r="C13" s="29">
        <f>VLOOKUP($A13,Sheet1!$B$2:$L$44,5,FALSE)</f>
        <v>650</v>
      </c>
      <c r="D13" s="29">
        <f>VLOOKUP($A13,Sheet1!$B$2:$L$44,6,FALSE)</f>
        <v>98</v>
      </c>
      <c r="E13" s="29">
        <f>VLOOKUP($A13,Sheet1!$B$2:$L$44,7,FALSE)</f>
        <v>431</v>
      </c>
      <c r="F13" s="29">
        <f>VLOOKUP($A13,Sheet1!$B$2:$L$44,8,FALSE)</f>
        <v>7217</v>
      </c>
      <c r="G13" s="29">
        <f>VLOOKUP($A13,Sheet1!$B$2:$L$44,9,FALSE)</f>
        <v>2960</v>
      </c>
      <c r="H13" s="29">
        <f>VLOOKUP($A13,Sheet1!$B$2:$L$44,10,FALSE)</f>
        <v>1282</v>
      </c>
      <c r="I13" s="29">
        <f>VLOOKUP($A13,Sheet1!$B$2:$L$44,11,FALSE)</f>
        <v>4364</v>
      </c>
      <c r="J13" s="29"/>
      <c r="K13" s="29"/>
      <c r="L13" s="26">
        <f t="shared" si="0"/>
        <v>18423</v>
      </c>
    </row>
    <row r="14" spans="1:12" ht="19.5" customHeight="1">
      <c r="A14" s="30" t="s">
        <v>107</v>
      </c>
      <c r="B14" s="29">
        <f>VLOOKUP($A14,Sheet1!$B$2:$L$44,4,FALSE)</f>
        <v>5618</v>
      </c>
      <c r="C14" s="29">
        <f>VLOOKUP($A14,Sheet1!$B$2:$L$44,5,FALSE)</f>
        <v>2583</v>
      </c>
      <c r="D14" s="29">
        <f>VLOOKUP($A14,Sheet1!$B$2:$L$44,6,FALSE)</f>
        <v>323</v>
      </c>
      <c r="E14" s="29">
        <f>VLOOKUP($A14,Sheet1!$B$2:$L$44,7,FALSE)</f>
        <v>1528</v>
      </c>
      <c r="F14" s="29">
        <f>VLOOKUP($A14,Sheet1!$B$2:$L$44,8,FALSE)</f>
        <v>25952</v>
      </c>
      <c r="G14" s="29">
        <f>VLOOKUP($A14,Sheet1!$B$2:$L$44,9,FALSE)</f>
        <v>10012</v>
      </c>
      <c r="H14" s="29">
        <f>VLOOKUP($A14,Sheet1!$B$2:$L$44,10,FALSE)</f>
        <v>5406</v>
      </c>
      <c r="I14" s="29">
        <f>VLOOKUP($A14,Sheet1!$B$2:$L$44,11,FALSE)</f>
        <v>22753</v>
      </c>
      <c r="J14" s="29"/>
      <c r="K14" s="29"/>
      <c r="L14" s="26">
        <f t="shared" si="0"/>
        <v>74175</v>
      </c>
    </row>
    <row r="15" spans="1:12" ht="19.5" customHeight="1">
      <c r="A15" s="30" t="s">
        <v>108</v>
      </c>
      <c r="B15" s="29">
        <f>VLOOKUP($A15,Sheet1!$B$2:$L$44,4,FALSE)</f>
        <v>31</v>
      </c>
      <c r="C15" s="29">
        <f>VLOOKUP($A15,Sheet1!$B$2:$L$44,5,FALSE)</f>
        <v>9</v>
      </c>
      <c r="D15" s="29">
        <f>VLOOKUP($A15,Sheet1!$B$2:$L$44,6,FALSE)</f>
        <v>2</v>
      </c>
      <c r="E15" s="29">
        <f>VLOOKUP($A15,Sheet1!$B$2:$L$44,7,FALSE)</f>
        <v>1</v>
      </c>
      <c r="F15" s="29">
        <f>VLOOKUP($A15,Sheet1!$B$2:$L$44,8,FALSE)</f>
        <v>125</v>
      </c>
      <c r="G15" s="29">
        <f>VLOOKUP($A15,Sheet1!$B$2:$L$44,9,FALSE)</f>
        <v>36</v>
      </c>
      <c r="H15" s="29">
        <f>VLOOKUP($A15,Sheet1!$B$2:$L$44,10,FALSE)</f>
        <v>4</v>
      </c>
      <c r="I15" s="29">
        <f>VLOOKUP($A15,Sheet1!$B$2:$L$44,11,FALSE)</f>
        <v>47</v>
      </c>
      <c r="J15" s="29"/>
      <c r="K15" s="29"/>
      <c r="L15" s="26">
        <f t="shared" si="0"/>
        <v>255</v>
      </c>
    </row>
    <row r="16" spans="1:12" ht="19.5" customHeight="1">
      <c r="A16" s="18" t="s">
        <v>73</v>
      </c>
      <c r="B16" s="29">
        <f>VLOOKUP($A16,Sheet1!$B$2:$L$44,4,FALSE)</f>
        <v>2325</v>
      </c>
      <c r="C16" s="29">
        <f>VLOOKUP($A16,Sheet1!$B$2:$L$44,5,FALSE)</f>
        <v>980</v>
      </c>
      <c r="D16" s="29">
        <f>VLOOKUP($A16,Sheet1!$B$2:$L$44,6,FALSE)</f>
        <v>188</v>
      </c>
      <c r="E16" s="29">
        <f>VLOOKUP($A16,Sheet1!$B$2:$L$44,7,FALSE)</f>
        <v>1057</v>
      </c>
      <c r="F16" s="29">
        <f>VLOOKUP($A16,Sheet1!$B$2:$L$44,8,FALSE)</f>
        <v>9839</v>
      </c>
      <c r="G16" s="29">
        <f>VLOOKUP($A16,Sheet1!$B$2:$L$44,9,FALSE)</f>
        <v>4755</v>
      </c>
      <c r="H16" s="29">
        <f>VLOOKUP($A16,Sheet1!$B$2:$L$44,10,FALSE)</f>
        <v>2003</v>
      </c>
      <c r="I16" s="29">
        <f>VLOOKUP($A16,Sheet1!$B$2:$L$44,11,FALSE)</f>
        <v>7199</v>
      </c>
      <c r="J16" s="29"/>
      <c r="K16" s="29"/>
      <c r="L16" s="26">
        <f t="shared" si="0"/>
        <v>28346</v>
      </c>
    </row>
    <row r="17" spans="1:12" ht="19.5" customHeight="1">
      <c r="A17" s="18" t="s">
        <v>110</v>
      </c>
      <c r="B17" s="29">
        <f>VLOOKUP($A17,Sheet1!$B$2:$L$44,4,FALSE)</f>
        <v>2197</v>
      </c>
      <c r="C17" s="29">
        <f>VLOOKUP($A17,Sheet1!$B$2:$L$44,5,FALSE)</f>
        <v>755</v>
      </c>
      <c r="D17" s="29">
        <f>VLOOKUP($A17,Sheet1!$B$2:$L$44,6,FALSE)</f>
        <v>140</v>
      </c>
      <c r="E17" s="29">
        <f>VLOOKUP($A17,Sheet1!$B$2:$L$44,7,FALSE)</f>
        <v>634</v>
      </c>
      <c r="F17" s="29">
        <f>VLOOKUP($A17,Sheet1!$B$2:$L$44,8,FALSE)</f>
        <v>9844</v>
      </c>
      <c r="G17" s="29">
        <f>VLOOKUP($A17,Sheet1!$B$2:$L$44,9,FALSE)</f>
        <v>3839</v>
      </c>
      <c r="H17" s="29">
        <f>VLOOKUP($A17,Sheet1!$B$2:$L$44,10,FALSE)</f>
        <v>1645</v>
      </c>
      <c r="I17" s="29">
        <f>VLOOKUP($A17,Sheet1!$B$2:$L$44,11,FALSE)</f>
        <v>5783</v>
      </c>
      <c r="J17" s="29"/>
      <c r="K17" s="29"/>
      <c r="L17" s="26">
        <f t="shared" si="0"/>
        <v>24837</v>
      </c>
    </row>
    <row r="18" spans="1:12" ht="19.5" customHeight="1">
      <c r="A18" s="18" t="s">
        <v>111</v>
      </c>
      <c r="B18" s="29">
        <f>VLOOKUP($A18,Sheet1!$B$2:$L$44,4,FALSE)</f>
        <v>1335</v>
      </c>
      <c r="C18" s="29">
        <f>VLOOKUP($A18,Sheet1!$B$2:$L$44,5,FALSE)</f>
        <v>513</v>
      </c>
      <c r="D18" s="29">
        <f>VLOOKUP($A18,Sheet1!$B$2:$L$44,6,FALSE)</f>
        <v>125</v>
      </c>
      <c r="E18" s="29">
        <f>VLOOKUP($A18,Sheet1!$B$2:$L$44,7,FALSE)</f>
        <v>333</v>
      </c>
      <c r="F18" s="29">
        <f>VLOOKUP($A18,Sheet1!$B$2:$L$44,8,FALSE)</f>
        <v>6611</v>
      </c>
      <c r="G18" s="29">
        <f>VLOOKUP($A18,Sheet1!$B$2:$L$44,9,FALSE)</f>
        <v>2716</v>
      </c>
      <c r="H18" s="29">
        <f>VLOOKUP($A18,Sheet1!$B$2:$L$44,10,FALSE)</f>
        <v>1657</v>
      </c>
      <c r="I18" s="29">
        <f>VLOOKUP($A18,Sheet1!$B$2:$L$44,11,FALSE)</f>
        <v>3592</v>
      </c>
      <c r="J18" s="29"/>
      <c r="K18" s="29"/>
      <c r="L18" s="26">
        <f t="shared" si="0"/>
        <v>16882</v>
      </c>
    </row>
    <row r="19" spans="1:12" ht="19.5" customHeight="1">
      <c r="A19" s="18" t="s">
        <v>112</v>
      </c>
      <c r="B19" s="29">
        <f>VLOOKUP($A19,Sheet1!$B$2:$L$44,4,FALSE)</f>
        <v>7323</v>
      </c>
      <c r="C19" s="29">
        <f>VLOOKUP($A19,Sheet1!$B$2:$L$44,5,FALSE)</f>
        <v>3566</v>
      </c>
      <c r="D19" s="29">
        <f>VLOOKUP($A19,Sheet1!$B$2:$L$44,6,FALSE)</f>
        <v>806</v>
      </c>
      <c r="E19" s="29">
        <f>VLOOKUP($A19,Sheet1!$B$2:$L$44,7,FALSE)</f>
        <v>2972</v>
      </c>
      <c r="F19" s="29">
        <f>VLOOKUP($A19,Sheet1!$B$2:$L$44,8,FALSE)</f>
        <v>34768</v>
      </c>
      <c r="G19" s="29">
        <f>VLOOKUP($A19,Sheet1!$B$2:$L$44,9,FALSE)</f>
        <v>16462</v>
      </c>
      <c r="H19" s="29">
        <f>VLOOKUP($A19,Sheet1!$B$2:$L$44,10,FALSE)</f>
        <v>6191</v>
      </c>
      <c r="I19" s="29">
        <f>VLOOKUP($A19,Sheet1!$B$2:$L$44,11,FALSE)</f>
        <v>24486</v>
      </c>
      <c r="J19" s="29"/>
      <c r="K19" s="29"/>
      <c r="L19" s="26">
        <f t="shared" si="0"/>
        <v>96574</v>
      </c>
    </row>
    <row r="20" spans="1:12" ht="19.5" customHeight="1">
      <c r="A20" s="18" t="s">
        <v>74</v>
      </c>
      <c r="B20" s="29">
        <f>VLOOKUP($A20,Sheet1!$B$2:$L$44,4,FALSE)</f>
        <v>4470</v>
      </c>
      <c r="C20" s="29">
        <f>VLOOKUP($A20,Sheet1!$B$2:$L$44,5,FALSE)</f>
        <v>1968</v>
      </c>
      <c r="D20" s="29">
        <f>VLOOKUP($A20,Sheet1!$B$2:$L$44,6,FALSE)</f>
        <v>555</v>
      </c>
      <c r="E20" s="29">
        <f>VLOOKUP($A20,Sheet1!$B$2:$L$44,7,FALSE)</f>
        <v>1336</v>
      </c>
      <c r="F20" s="29">
        <f>VLOOKUP($A20,Sheet1!$B$2:$L$44,8,FALSE)</f>
        <v>21189</v>
      </c>
      <c r="G20" s="29">
        <f>VLOOKUP($A20,Sheet1!$B$2:$L$44,9,FALSE)</f>
        <v>8526</v>
      </c>
      <c r="H20" s="29">
        <f>VLOOKUP($A20,Sheet1!$B$2:$L$44,10,FALSE)</f>
        <v>3590</v>
      </c>
      <c r="I20" s="29">
        <f>VLOOKUP($A20,Sheet1!$B$2:$L$44,11,FALSE)</f>
        <v>12731</v>
      </c>
      <c r="J20" s="29"/>
      <c r="K20" s="29"/>
      <c r="L20" s="26">
        <f t="shared" si="0"/>
        <v>54365</v>
      </c>
    </row>
    <row r="21" spans="1:12" ht="19.5" customHeight="1">
      <c r="A21" s="18" t="s">
        <v>75</v>
      </c>
      <c r="B21" s="29">
        <f>VLOOKUP($A21,Sheet1!$B$2:$L$44,4,FALSE)</f>
        <v>3722</v>
      </c>
      <c r="C21" s="29">
        <f>VLOOKUP($A21,Sheet1!$B$2:$L$44,5,FALSE)</f>
        <v>1378</v>
      </c>
      <c r="D21" s="29">
        <f>VLOOKUP($A21,Sheet1!$B$2:$L$44,6,FALSE)</f>
        <v>266</v>
      </c>
      <c r="E21" s="29">
        <f>VLOOKUP($A21,Sheet1!$B$2:$L$44,7,FALSE)</f>
        <v>1551</v>
      </c>
      <c r="F21" s="29">
        <f>VLOOKUP($A21,Sheet1!$B$2:$L$44,8,FALSE)</f>
        <v>18581</v>
      </c>
      <c r="G21" s="29">
        <f>VLOOKUP($A21,Sheet1!$B$2:$L$44,9,FALSE)</f>
        <v>6955</v>
      </c>
      <c r="H21" s="29">
        <f>VLOOKUP($A21,Sheet1!$B$2:$L$44,10,FALSE)</f>
        <v>3100</v>
      </c>
      <c r="I21" s="29">
        <f>VLOOKUP($A21,Sheet1!$B$2:$L$44,11,FALSE)</f>
        <v>10501</v>
      </c>
      <c r="J21" s="29"/>
      <c r="K21" s="29"/>
      <c r="L21" s="26">
        <f t="shared" si="0"/>
        <v>46054</v>
      </c>
    </row>
    <row r="22" spans="1:12" ht="19.5" customHeight="1">
      <c r="A22" s="18" t="s">
        <v>76</v>
      </c>
      <c r="B22" s="29">
        <f>VLOOKUP($A22,Sheet1!$B$2:$L$44,4,FALSE)</f>
        <v>4203</v>
      </c>
      <c r="C22" s="29">
        <f>VLOOKUP($A22,Sheet1!$B$2:$L$44,5,FALSE)</f>
        <v>1512</v>
      </c>
      <c r="D22" s="29">
        <f>VLOOKUP($A22,Sheet1!$B$2:$L$44,6,FALSE)</f>
        <v>319</v>
      </c>
      <c r="E22" s="29">
        <f>VLOOKUP($A22,Sheet1!$B$2:$L$44,7,FALSE)</f>
        <v>1616</v>
      </c>
      <c r="F22" s="29">
        <f>VLOOKUP($A22,Sheet1!$B$2:$L$44,8,FALSE)</f>
        <v>20285</v>
      </c>
      <c r="G22" s="29">
        <f>VLOOKUP($A22,Sheet1!$B$2:$L$44,9,FALSE)</f>
        <v>7446</v>
      </c>
      <c r="H22" s="29">
        <f>VLOOKUP($A22,Sheet1!$B$2:$L$44,10,FALSE)</f>
        <v>3301</v>
      </c>
      <c r="I22" s="29">
        <f>VLOOKUP($A22,Sheet1!$B$2:$L$44,11,FALSE)</f>
        <v>11798</v>
      </c>
      <c r="J22" s="29"/>
      <c r="K22" s="29"/>
      <c r="L22" s="26">
        <f t="shared" si="0"/>
        <v>50480</v>
      </c>
    </row>
    <row r="23" spans="1:12" ht="19.5" customHeight="1">
      <c r="A23" s="18" t="s">
        <v>77</v>
      </c>
      <c r="B23" s="29">
        <f>VLOOKUP($A23,Sheet1!$B$2:$L$44,4,FALSE)</f>
        <v>1478</v>
      </c>
      <c r="C23" s="29">
        <f>VLOOKUP($A23,Sheet1!$B$2:$L$44,5,FALSE)</f>
        <v>638</v>
      </c>
      <c r="D23" s="29">
        <f>VLOOKUP($A23,Sheet1!$B$2:$L$44,6,FALSE)</f>
        <v>190</v>
      </c>
      <c r="E23" s="29">
        <f>VLOOKUP($A23,Sheet1!$B$2:$L$44,7,FALSE)</f>
        <v>710</v>
      </c>
      <c r="F23" s="29">
        <f>VLOOKUP($A23,Sheet1!$B$2:$L$44,8,FALSE)</f>
        <v>7625</v>
      </c>
      <c r="G23" s="29">
        <f>VLOOKUP($A23,Sheet1!$B$2:$L$44,9,FALSE)</f>
        <v>3661</v>
      </c>
      <c r="H23" s="29">
        <f>VLOOKUP($A23,Sheet1!$B$2:$L$44,10,FALSE)</f>
        <v>1204</v>
      </c>
      <c r="I23" s="29">
        <f>VLOOKUP($A23,Sheet1!$B$2:$L$44,11,FALSE)</f>
        <v>4885</v>
      </c>
      <c r="J23" s="29"/>
      <c r="K23" s="29"/>
      <c r="L23" s="26">
        <f t="shared" si="0"/>
        <v>20391</v>
      </c>
    </row>
    <row r="24" spans="1:12" ht="19.5" customHeight="1">
      <c r="A24" s="18" t="s">
        <v>78</v>
      </c>
      <c r="B24" s="29">
        <f>VLOOKUP($A24,Sheet1!$B$2:$L$44,4,FALSE)</f>
        <v>1252</v>
      </c>
      <c r="C24" s="29">
        <f>VLOOKUP($A24,Sheet1!$B$2:$L$44,5,FALSE)</f>
        <v>555</v>
      </c>
      <c r="D24" s="29">
        <f>VLOOKUP($A24,Sheet1!$B$2:$L$44,6,FALSE)</f>
        <v>116</v>
      </c>
      <c r="E24" s="29">
        <f>VLOOKUP($A24,Sheet1!$B$2:$L$44,7,FALSE)</f>
        <v>480</v>
      </c>
      <c r="F24" s="29">
        <f>VLOOKUP($A24,Sheet1!$B$2:$L$44,8,FALSE)</f>
        <v>5789</v>
      </c>
      <c r="G24" s="29">
        <f>VLOOKUP($A24,Sheet1!$B$2:$L$44,9,FALSE)</f>
        <v>2287</v>
      </c>
      <c r="H24" s="29">
        <f>VLOOKUP($A24,Sheet1!$B$2:$L$44,10,FALSE)</f>
        <v>1420</v>
      </c>
      <c r="I24" s="29">
        <f>VLOOKUP($A24,Sheet1!$B$2:$L$44,11,FALSE)</f>
        <v>3882</v>
      </c>
      <c r="J24" s="29"/>
      <c r="K24" s="29"/>
      <c r="L24" s="26">
        <f t="shared" si="0"/>
        <v>15781</v>
      </c>
    </row>
    <row r="25" spans="1:12" ht="19.5" customHeight="1">
      <c r="A25" s="18" t="s">
        <v>79</v>
      </c>
      <c r="B25" s="29">
        <f>VLOOKUP($A25,Sheet1!$B$2:$L$44,4,FALSE)</f>
        <v>2494</v>
      </c>
      <c r="C25" s="29">
        <f>VLOOKUP($A25,Sheet1!$B$2:$L$44,5,FALSE)</f>
        <v>812</v>
      </c>
      <c r="D25" s="29">
        <f>VLOOKUP($A25,Sheet1!$B$2:$L$44,6,FALSE)</f>
        <v>277</v>
      </c>
      <c r="E25" s="29">
        <f>VLOOKUP($A25,Sheet1!$B$2:$L$44,7,FALSE)</f>
        <v>812</v>
      </c>
      <c r="F25" s="29">
        <f>VLOOKUP($A25,Sheet1!$B$2:$L$44,8,FALSE)</f>
        <v>12761</v>
      </c>
      <c r="G25" s="29">
        <f>VLOOKUP($A25,Sheet1!$B$2:$L$44,9,FALSE)</f>
        <v>4872</v>
      </c>
      <c r="H25" s="29">
        <f>VLOOKUP($A25,Sheet1!$B$2:$L$44,10,FALSE)</f>
        <v>2755</v>
      </c>
      <c r="I25" s="29">
        <f>VLOOKUP($A25,Sheet1!$B$2:$L$44,11,FALSE)</f>
        <v>6298</v>
      </c>
      <c r="J25" s="29"/>
      <c r="K25" s="29"/>
      <c r="L25" s="26">
        <f t="shared" si="0"/>
        <v>31081</v>
      </c>
    </row>
    <row r="26" spans="1:12" ht="19.5" customHeight="1">
      <c r="A26" s="18" t="s">
        <v>80</v>
      </c>
      <c r="B26" s="29">
        <f>VLOOKUP($A26,Sheet1!$B$2:$L$44,4,FALSE)</f>
        <v>1733</v>
      </c>
      <c r="C26" s="29">
        <f>VLOOKUP($A26,Sheet1!$B$2:$L$44,5,FALSE)</f>
        <v>756</v>
      </c>
      <c r="D26" s="29">
        <f>VLOOKUP($A26,Sheet1!$B$2:$L$44,6,FALSE)</f>
        <v>122</v>
      </c>
      <c r="E26" s="29">
        <f>VLOOKUP($A26,Sheet1!$B$2:$L$44,7,FALSE)</f>
        <v>429</v>
      </c>
      <c r="F26" s="29">
        <f>VLOOKUP($A26,Sheet1!$B$2:$L$44,8,FALSE)</f>
        <v>8449</v>
      </c>
      <c r="G26" s="29">
        <f>VLOOKUP($A26,Sheet1!$B$2:$L$44,9,FALSE)</f>
        <v>3813</v>
      </c>
      <c r="H26" s="29">
        <f>VLOOKUP($A26,Sheet1!$B$2:$L$44,10,FALSE)</f>
        <v>1620</v>
      </c>
      <c r="I26" s="29">
        <f>VLOOKUP($A26,Sheet1!$B$2:$L$44,11,FALSE)</f>
        <v>5631</v>
      </c>
      <c r="J26" s="29"/>
      <c r="K26" s="29"/>
      <c r="L26" s="26">
        <f t="shared" si="0"/>
        <v>22553</v>
      </c>
    </row>
    <row r="27" spans="1:12" ht="19.5" customHeight="1">
      <c r="A27" s="18" t="s">
        <v>81</v>
      </c>
      <c r="B27" s="29">
        <f>VLOOKUP($A27,Sheet1!$B$2:$L$44,4,FALSE)</f>
        <v>3407</v>
      </c>
      <c r="C27" s="29">
        <f>VLOOKUP($A27,Sheet1!$B$2:$L$44,5,FALSE)</f>
        <v>856</v>
      </c>
      <c r="D27" s="29">
        <f>VLOOKUP($A27,Sheet1!$B$2:$L$44,6,FALSE)</f>
        <v>233</v>
      </c>
      <c r="E27" s="29">
        <f>VLOOKUP($A27,Sheet1!$B$2:$L$44,7,FALSE)</f>
        <v>843</v>
      </c>
      <c r="F27" s="29">
        <f>VLOOKUP($A27,Sheet1!$B$2:$L$44,8,FALSE)</f>
        <v>14920</v>
      </c>
      <c r="G27" s="29">
        <f>VLOOKUP($A27,Sheet1!$B$2:$L$44,9,FALSE)</f>
        <v>5311</v>
      </c>
      <c r="H27" s="29">
        <f>VLOOKUP($A27,Sheet1!$B$2:$L$44,10,FALSE)</f>
        <v>2370</v>
      </c>
      <c r="I27" s="29">
        <f>VLOOKUP($A27,Sheet1!$B$2:$L$44,11,FALSE)</f>
        <v>7161</v>
      </c>
      <c r="J27" s="29"/>
      <c r="K27" s="29"/>
      <c r="L27" s="26">
        <f t="shared" si="0"/>
        <v>35101</v>
      </c>
    </row>
    <row r="28" spans="1:12" ht="19.5" customHeight="1">
      <c r="A28" s="18" t="s">
        <v>82</v>
      </c>
      <c r="B28" s="29">
        <f>VLOOKUP($A28,Sheet1!$B$2:$L$44,4,FALSE)</f>
        <v>4165</v>
      </c>
      <c r="C28" s="29">
        <f>VLOOKUP($A28,Sheet1!$B$2:$L$44,5,FALSE)</f>
        <v>1679</v>
      </c>
      <c r="D28" s="29">
        <f>VLOOKUP($A28,Sheet1!$B$2:$L$44,6,FALSE)</f>
        <v>337</v>
      </c>
      <c r="E28" s="29">
        <f>VLOOKUP($A28,Sheet1!$B$2:$L$44,7,FALSE)</f>
        <v>818</v>
      </c>
      <c r="F28" s="29">
        <f>VLOOKUP($A28,Sheet1!$B$2:$L$44,8,FALSE)</f>
        <v>15852</v>
      </c>
      <c r="G28" s="29">
        <f>VLOOKUP($A28,Sheet1!$B$2:$L$44,9,FALSE)</f>
        <v>6785</v>
      </c>
      <c r="H28" s="29">
        <f>VLOOKUP($A28,Sheet1!$B$2:$L$44,10,FALSE)</f>
        <v>2715</v>
      </c>
      <c r="I28" s="29">
        <f>VLOOKUP($A28,Sheet1!$B$2:$L$44,11,FALSE)</f>
        <v>10012</v>
      </c>
      <c r="J28" s="29"/>
      <c r="K28" s="29"/>
      <c r="L28" s="26">
        <f t="shared" si="0"/>
        <v>42363</v>
      </c>
    </row>
    <row r="29" spans="1:12" ht="19.5" customHeight="1">
      <c r="A29" s="18" t="s">
        <v>83</v>
      </c>
      <c r="B29" s="29">
        <f>VLOOKUP($A29,Sheet1!$B$2:$L$44,4,FALSE)</f>
        <v>1596</v>
      </c>
      <c r="C29" s="29">
        <f>VLOOKUP($A29,Sheet1!$B$2:$L$44,5,FALSE)</f>
        <v>652</v>
      </c>
      <c r="D29" s="29">
        <f>VLOOKUP($A29,Sheet1!$B$2:$L$44,6,FALSE)</f>
        <v>212</v>
      </c>
      <c r="E29" s="29">
        <f>VLOOKUP($A29,Sheet1!$B$2:$L$44,7,FALSE)</f>
        <v>679</v>
      </c>
      <c r="F29" s="29">
        <f>VLOOKUP($A29,Sheet1!$B$2:$L$44,8,FALSE)</f>
        <v>12163</v>
      </c>
      <c r="G29" s="29">
        <f>VLOOKUP($A29,Sheet1!$B$2:$L$44,9,FALSE)</f>
        <v>3695</v>
      </c>
      <c r="H29" s="29">
        <f>VLOOKUP($A29,Sheet1!$B$2:$L$44,10,FALSE)</f>
        <v>1860</v>
      </c>
      <c r="I29" s="29">
        <f>VLOOKUP($A29,Sheet1!$B$2:$L$44,11,FALSE)</f>
        <v>4891</v>
      </c>
      <c r="J29" s="29"/>
      <c r="K29" s="29"/>
      <c r="L29" s="26">
        <f t="shared" si="0"/>
        <v>25748</v>
      </c>
    </row>
    <row r="30" spans="1:12" ht="19.5" customHeight="1">
      <c r="A30" s="18" t="s">
        <v>84</v>
      </c>
      <c r="B30" s="29">
        <f>VLOOKUP($A30,Sheet1!$B$2:$L$44,4,FALSE)</f>
        <v>1338</v>
      </c>
      <c r="C30" s="29">
        <f>VLOOKUP($A30,Sheet1!$B$2:$L$44,5,FALSE)</f>
        <v>491</v>
      </c>
      <c r="D30" s="29">
        <f>VLOOKUP($A30,Sheet1!$B$2:$L$44,6,FALSE)</f>
        <v>113</v>
      </c>
      <c r="E30" s="29">
        <f>VLOOKUP($A30,Sheet1!$B$2:$L$44,7,FALSE)</f>
        <v>437</v>
      </c>
      <c r="F30" s="29">
        <f>VLOOKUP($A30,Sheet1!$B$2:$L$44,8,FALSE)</f>
        <v>7045</v>
      </c>
      <c r="G30" s="29">
        <f>VLOOKUP($A30,Sheet1!$B$2:$L$44,9,FALSE)</f>
        <v>2909</v>
      </c>
      <c r="H30" s="29">
        <f>VLOOKUP($A30,Sheet1!$B$2:$L$44,10,FALSE)</f>
        <v>965</v>
      </c>
      <c r="I30" s="29">
        <f>VLOOKUP($A30,Sheet1!$B$2:$L$44,11,FALSE)</f>
        <v>4068</v>
      </c>
      <c r="J30" s="29"/>
      <c r="K30" s="29"/>
      <c r="L30" s="26">
        <f t="shared" si="0"/>
        <v>17366</v>
      </c>
    </row>
    <row r="31" spans="1:12" ht="19.5" customHeight="1">
      <c r="A31" s="18" t="s">
        <v>85</v>
      </c>
      <c r="B31" s="29">
        <f>VLOOKUP($A31,Sheet1!$B$2:$L$44,4,FALSE)</f>
        <v>1811</v>
      </c>
      <c r="C31" s="29">
        <f>VLOOKUP($A31,Sheet1!$B$2:$L$44,5,FALSE)</f>
        <v>695</v>
      </c>
      <c r="D31" s="29">
        <f>VLOOKUP($A31,Sheet1!$B$2:$L$44,6,FALSE)</f>
        <v>184</v>
      </c>
      <c r="E31" s="29">
        <f>VLOOKUP($A31,Sheet1!$B$2:$L$44,7,FALSE)</f>
        <v>1213</v>
      </c>
      <c r="F31" s="29">
        <f>VLOOKUP($A31,Sheet1!$B$2:$L$44,8,FALSE)</f>
        <v>10078</v>
      </c>
      <c r="G31" s="29">
        <f>VLOOKUP($A31,Sheet1!$B$2:$L$44,9,FALSE)</f>
        <v>4011</v>
      </c>
      <c r="H31" s="29">
        <f>VLOOKUP($A31,Sheet1!$B$2:$L$44,10,FALSE)</f>
        <v>1928</v>
      </c>
      <c r="I31" s="29">
        <f>VLOOKUP($A31,Sheet1!$B$2:$L$44,11,FALSE)</f>
        <v>5887</v>
      </c>
      <c r="J31" s="29"/>
      <c r="K31" s="29"/>
      <c r="L31" s="26">
        <f t="shared" si="0"/>
        <v>25807</v>
      </c>
    </row>
    <row r="32" spans="1:12" ht="19.5" customHeight="1">
      <c r="A32" s="18" t="s">
        <v>86</v>
      </c>
      <c r="B32" s="29">
        <f>VLOOKUP($A32,Sheet1!$B$2:$L$44,4,FALSE)</f>
        <v>6931</v>
      </c>
      <c r="C32" s="29">
        <f>VLOOKUP($A32,Sheet1!$B$2:$L$44,5,FALSE)</f>
        <v>2967</v>
      </c>
      <c r="D32" s="29">
        <f>VLOOKUP($A32,Sheet1!$B$2:$L$44,6,FALSE)</f>
        <v>527</v>
      </c>
      <c r="E32" s="29">
        <f>VLOOKUP($A32,Sheet1!$B$2:$L$44,7,FALSE)</f>
        <v>3238</v>
      </c>
      <c r="F32" s="29">
        <f>VLOOKUP($A32,Sheet1!$B$2:$L$44,8,FALSE)</f>
        <v>40188</v>
      </c>
      <c r="G32" s="29">
        <f>VLOOKUP($A32,Sheet1!$B$2:$L$44,9,FALSE)</f>
        <v>17102</v>
      </c>
      <c r="H32" s="29">
        <f>VLOOKUP($A32,Sheet1!$B$2:$L$44,10,FALSE)</f>
        <v>6949</v>
      </c>
      <c r="I32" s="29">
        <f>VLOOKUP($A32,Sheet1!$B$2:$L$44,11,FALSE)</f>
        <v>25664</v>
      </c>
      <c r="J32" s="29"/>
      <c r="K32" s="29"/>
      <c r="L32" s="26">
        <f t="shared" si="0"/>
        <v>103566</v>
      </c>
    </row>
    <row r="33" spans="1:12" ht="19.5" customHeight="1">
      <c r="A33" s="18" t="s">
        <v>87</v>
      </c>
      <c r="B33" s="29">
        <f>VLOOKUP($A33,Sheet1!$B$2:$L$44,4,FALSE)</f>
        <v>2006</v>
      </c>
      <c r="C33" s="29">
        <f>VLOOKUP($A33,Sheet1!$B$2:$L$44,5,FALSE)</f>
        <v>577</v>
      </c>
      <c r="D33" s="29">
        <f>VLOOKUP($A33,Sheet1!$B$2:$L$44,6,FALSE)</f>
        <v>226</v>
      </c>
      <c r="E33" s="29">
        <f>VLOOKUP($A33,Sheet1!$B$2:$L$44,7,FALSE)</f>
        <v>548</v>
      </c>
      <c r="F33" s="29">
        <f>VLOOKUP($A33,Sheet1!$B$2:$L$44,8,FALSE)</f>
        <v>9327</v>
      </c>
      <c r="G33" s="29">
        <f>VLOOKUP($A33,Sheet1!$B$2:$L$44,9,FALSE)</f>
        <v>3199</v>
      </c>
      <c r="H33" s="29">
        <f>VLOOKUP($A33,Sheet1!$B$2:$L$44,10,FALSE)</f>
        <v>2614</v>
      </c>
      <c r="I33" s="29">
        <f>VLOOKUP($A33,Sheet1!$B$2:$L$44,11,FALSE)</f>
        <v>4592</v>
      </c>
      <c r="J33" s="29"/>
      <c r="K33" s="29"/>
      <c r="L33" s="26">
        <f t="shared" si="0"/>
        <v>23089</v>
      </c>
    </row>
    <row r="34" spans="1:12" ht="19.5" customHeight="1">
      <c r="A34" s="18" t="s">
        <v>88</v>
      </c>
      <c r="B34" s="29">
        <f>VLOOKUP($A34,Sheet1!$B$2:$L$44,4,FALSE)</f>
        <v>3216</v>
      </c>
      <c r="C34" s="29">
        <f>VLOOKUP($A34,Sheet1!$B$2:$L$44,5,FALSE)</f>
        <v>790</v>
      </c>
      <c r="D34" s="29">
        <f>VLOOKUP($A34,Sheet1!$B$2:$L$44,6,FALSE)</f>
        <v>348</v>
      </c>
      <c r="E34" s="29">
        <f>VLOOKUP($A34,Sheet1!$B$2:$L$44,7,FALSE)</f>
        <v>1200</v>
      </c>
      <c r="F34" s="29">
        <f>VLOOKUP($A34,Sheet1!$B$2:$L$44,8,FALSE)</f>
        <v>12946</v>
      </c>
      <c r="G34" s="29">
        <f>VLOOKUP($A34,Sheet1!$B$2:$L$44,9,FALSE)</f>
        <v>4728</v>
      </c>
      <c r="H34" s="29">
        <f>VLOOKUP($A34,Sheet1!$B$2:$L$44,10,FALSE)</f>
        <v>1751</v>
      </c>
      <c r="I34" s="29">
        <f>VLOOKUP($A34,Sheet1!$B$2:$L$44,11,FALSE)</f>
        <v>6051</v>
      </c>
      <c r="J34" s="29"/>
      <c r="K34" s="29"/>
      <c r="L34" s="26">
        <f t="shared" si="0"/>
        <v>31030</v>
      </c>
    </row>
    <row r="35" spans="1:12" ht="19.5" customHeight="1">
      <c r="A35" s="18" t="s">
        <v>89</v>
      </c>
      <c r="B35" s="29">
        <f>VLOOKUP($A35,Sheet1!$B$2:$L$44,4,FALSE)</f>
        <v>2100</v>
      </c>
      <c r="C35" s="29">
        <f>VLOOKUP($A35,Sheet1!$B$2:$L$44,5,FALSE)</f>
        <v>669</v>
      </c>
      <c r="D35" s="29">
        <f>VLOOKUP($A35,Sheet1!$B$2:$L$44,6,FALSE)</f>
        <v>212</v>
      </c>
      <c r="E35" s="29">
        <f>VLOOKUP($A35,Sheet1!$B$2:$L$44,7,FALSE)</f>
        <v>937</v>
      </c>
      <c r="F35" s="29">
        <f>VLOOKUP($A35,Sheet1!$B$2:$L$44,8,FALSE)</f>
        <v>8081</v>
      </c>
      <c r="G35" s="29">
        <f>VLOOKUP($A35,Sheet1!$B$2:$L$44,9,FALSE)</f>
        <v>3474</v>
      </c>
      <c r="H35" s="29">
        <f>VLOOKUP($A35,Sheet1!$B$2:$L$44,10,FALSE)</f>
        <v>1568</v>
      </c>
      <c r="I35" s="29">
        <f>VLOOKUP($A35,Sheet1!$B$2:$L$44,11,FALSE)</f>
        <v>4431</v>
      </c>
      <c r="J35" s="29"/>
      <c r="K35" s="29"/>
      <c r="L35" s="26">
        <f t="shared" si="0"/>
        <v>21472</v>
      </c>
    </row>
    <row r="36" spans="1:12" ht="19.5" customHeight="1">
      <c r="A36" s="18" t="s">
        <v>90</v>
      </c>
      <c r="B36" s="29">
        <f>VLOOKUP($A36,Sheet1!$B$2:$L$44,4,FALSE)</f>
        <v>2056</v>
      </c>
      <c r="C36" s="29">
        <f>VLOOKUP($A36,Sheet1!$B$2:$L$44,5,FALSE)</f>
        <v>921</v>
      </c>
      <c r="D36" s="29">
        <f>VLOOKUP($A36,Sheet1!$B$2:$L$44,6,FALSE)</f>
        <v>269</v>
      </c>
      <c r="E36" s="29">
        <f>VLOOKUP($A36,Sheet1!$B$2:$L$44,7,FALSE)</f>
        <v>1146</v>
      </c>
      <c r="F36" s="29">
        <f>VLOOKUP($A36,Sheet1!$B$2:$L$44,8,FALSE)</f>
        <v>14126</v>
      </c>
      <c r="G36" s="29">
        <f>VLOOKUP($A36,Sheet1!$B$2:$L$44,9,FALSE)</f>
        <v>5430</v>
      </c>
      <c r="H36" s="29">
        <f>VLOOKUP($A36,Sheet1!$B$2:$L$44,10,FALSE)</f>
        <v>2482</v>
      </c>
      <c r="I36" s="29">
        <f>VLOOKUP($A36,Sheet1!$B$2:$L$44,11,FALSE)</f>
        <v>6494</v>
      </c>
      <c r="J36" s="29"/>
      <c r="K36" s="29"/>
      <c r="L36" s="26">
        <f t="shared" si="0"/>
        <v>32924</v>
      </c>
    </row>
    <row r="37" spans="1:12" ht="19.5" customHeight="1">
      <c r="A37" s="18" t="s">
        <v>91</v>
      </c>
      <c r="B37" s="29">
        <f>VLOOKUP($A37,Sheet1!$B$2:$L$44,4,FALSE)</f>
        <v>1347</v>
      </c>
      <c r="C37" s="29">
        <f>VLOOKUP($A37,Sheet1!$B$2:$L$44,5,FALSE)</f>
        <v>472</v>
      </c>
      <c r="D37" s="29">
        <f>VLOOKUP($A37,Sheet1!$B$2:$L$44,6,FALSE)</f>
        <v>132</v>
      </c>
      <c r="E37" s="29">
        <f>VLOOKUP($A37,Sheet1!$B$2:$L$44,7,FALSE)</f>
        <v>359</v>
      </c>
      <c r="F37" s="29">
        <f>VLOOKUP($A37,Sheet1!$B$2:$L$44,8,FALSE)</f>
        <v>6934</v>
      </c>
      <c r="G37" s="29">
        <f>VLOOKUP($A37,Sheet1!$B$2:$L$44,9,FALSE)</f>
        <v>2407</v>
      </c>
      <c r="H37" s="29">
        <f>VLOOKUP($A37,Sheet1!$B$2:$L$44,10,FALSE)</f>
        <v>1102</v>
      </c>
      <c r="I37" s="29">
        <f>VLOOKUP($A37,Sheet1!$B$2:$L$44,11,FALSE)</f>
        <v>3633</v>
      </c>
      <c r="J37" s="29"/>
      <c r="K37" s="29"/>
      <c r="L37" s="26">
        <f t="shared" si="0"/>
        <v>16386</v>
      </c>
    </row>
    <row r="38" spans="1:12" ht="19.5" customHeight="1">
      <c r="A38" s="18" t="s">
        <v>92</v>
      </c>
      <c r="B38" s="29">
        <f>VLOOKUP($A38,Sheet1!$B$2:$L$44,4,FALSE)</f>
        <v>641</v>
      </c>
      <c r="C38" s="29">
        <f>VLOOKUP($A38,Sheet1!$B$2:$L$44,5,FALSE)</f>
        <v>205</v>
      </c>
      <c r="D38" s="29">
        <f>VLOOKUP($A38,Sheet1!$B$2:$L$44,6,FALSE)</f>
        <v>59</v>
      </c>
      <c r="E38" s="29">
        <f>VLOOKUP($A38,Sheet1!$B$2:$L$44,7,FALSE)</f>
        <v>133</v>
      </c>
      <c r="F38" s="29">
        <f>VLOOKUP($A38,Sheet1!$B$2:$L$44,8,FALSE)</f>
        <v>2909</v>
      </c>
      <c r="G38" s="29">
        <f>VLOOKUP($A38,Sheet1!$B$2:$L$44,9,FALSE)</f>
        <v>1029</v>
      </c>
      <c r="H38" s="29">
        <f>VLOOKUP($A38,Sheet1!$B$2:$L$44,10,FALSE)</f>
        <v>406</v>
      </c>
      <c r="I38" s="29">
        <f>VLOOKUP($A38,Sheet1!$B$2:$L$44,11,FALSE)</f>
        <v>1278</v>
      </c>
      <c r="J38" s="29"/>
      <c r="K38" s="29"/>
      <c r="L38" s="26">
        <f t="shared" si="0"/>
        <v>6660</v>
      </c>
    </row>
    <row r="39" spans="1:12" ht="19.5" customHeight="1">
      <c r="A39" s="18" t="s">
        <v>93</v>
      </c>
      <c r="B39" s="29">
        <f>VLOOKUP($A39,Sheet1!$B$2:$L$44,4,FALSE)</f>
        <v>449</v>
      </c>
      <c r="C39" s="29">
        <f>VLOOKUP($A39,Sheet1!$B$2:$L$44,5,FALSE)</f>
        <v>146</v>
      </c>
      <c r="D39" s="29">
        <f>VLOOKUP($A39,Sheet1!$B$2:$L$44,6,FALSE)</f>
        <v>33</v>
      </c>
      <c r="E39" s="29">
        <f>VLOOKUP($A39,Sheet1!$B$2:$L$44,7,FALSE)</f>
        <v>109</v>
      </c>
      <c r="F39" s="29">
        <f>VLOOKUP($A39,Sheet1!$B$2:$L$44,8,FALSE)</f>
        <v>1754</v>
      </c>
      <c r="G39" s="29">
        <f>VLOOKUP($A39,Sheet1!$B$2:$L$44,9,FALSE)</f>
        <v>802</v>
      </c>
      <c r="H39" s="29">
        <f>VLOOKUP($A39,Sheet1!$B$2:$L$44,10,FALSE)</f>
        <v>296</v>
      </c>
      <c r="I39" s="29">
        <f>VLOOKUP($A39,Sheet1!$B$2:$L$44,11,FALSE)</f>
        <v>1086</v>
      </c>
      <c r="J39" s="29"/>
      <c r="K39" s="29"/>
      <c r="L39" s="26">
        <f t="shared" si="0"/>
        <v>4675</v>
      </c>
    </row>
    <row r="40" spans="1:12" ht="19.5" customHeight="1">
      <c r="A40" s="18" t="s">
        <v>94</v>
      </c>
      <c r="B40" s="29">
        <f>VLOOKUP($A40,Sheet1!$B$2:$L$44,4,FALSE)</f>
        <v>536</v>
      </c>
      <c r="C40" s="29">
        <f>VLOOKUP($A40,Sheet1!$B$2:$L$44,5,FALSE)</f>
        <v>176</v>
      </c>
      <c r="D40" s="29">
        <f>VLOOKUP($A40,Sheet1!$B$2:$L$44,6,FALSE)</f>
        <v>41</v>
      </c>
      <c r="E40" s="29">
        <f>VLOOKUP($A40,Sheet1!$B$2:$L$44,7,FALSE)</f>
        <v>213</v>
      </c>
      <c r="F40" s="29">
        <f>VLOOKUP($A40,Sheet1!$B$2:$L$44,8,FALSE)</f>
        <v>2636</v>
      </c>
      <c r="G40" s="29">
        <f>VLOOKUP($A40,Sheet1!$B$2:$L$44,9,FALSE)</f>
        <v>912</v>
      </c>
      <c r="H40" s="29">
        <f>VLOOKUP($A40,Sheet1!$B$2:$L$44,10,FALSE)</f>
        <v>586</v>
      </c>
      <c r="I40" s="29">
        <f>VLOOKUP($A40,Sheet1!$B$2:$L$44,11,FALSE)</f>
        <v>1761</v>
      </c>
      <c r="J40" s="29"/>
      <c r="K40" s="29"/>
      <c r="L40" s="26">
        <f t="shared" si="0"/>
        <v>6861</v>
      </c>
    </row>
    <row r="41" spans="1:12" ht="19.5" customHeight="1">
      <c r="A41" s="18" t="s">
        <v>95</v>
      </c>
      <c r="B41" s="29">
        <f>VLOOKUP($A41,Sheet1!$B$2:$L$44,4,FALSE)</f>
        <v>628</v>
      </c>
      <c r="C41" s="29">
        <f>VLOOKUP($A41,Sheet1!$B$2:$L$44,5,FALSE)</f>
        <v>107</v>
      </c>
      <c r="D41" s="29">
        <f>VLOOKUP($A41,Sheet1!$B$2:$L$44,6,FALSE)</f>
        <v>44</v>
      </c>
      <c r="E41" s="29">
        <f>VLOOKUP($A41,Sheet1!$B$2:$L$44,7,FALSE)</f>
        <v>334</v>
      </c>
      <c r="F41" s="29">
        <f>VLOOKUP($A41,Sheet1!$B$2:$L$44,8,FALSE)</f>
        <v>3123</v>
      </c>
      <c r="G41" s="29">
        <f>VLOOKUP($A41,Sheet1!$B$2:$L$44,9,FALSE)</f>
        <v>928</v>
      </c>
      <c r="H41" s="29">
        <f>VLOOKUP($A41,Sheet1!$B$2:$L$44,10,FALSE)</f>
        <v>527</v>
      </c>
      <c r="I41" s="29">
        <f>VLOOKUP($A41,Sheet1!$B$2:$L$44,11,FALSE)</f>
        <v>1529</v>
      </c>
      <c r="J41" s="29"/>
      <c r="K41" s="29"/>
      <c r="L41" s="26">
        <f aca="true" t="shared" si="1" ref="L41:L47">SUM(B41:K41)</f>
        <v>7220</v>
      </c>
    </row>
    <row r="42" spans="1:12" ht="19.5" customHeight="1">
      <c r="A42" s="18" t="s">
        <v>96</v>
      </c>
      <c r="B42" s="29">
        <f>VLOOKUP($A42,Sheet1!$B$2:$L$44,4,FALSE)</f>
        <v>291</v>
      </c>
      <c r="C42" s="29">
        <f>VLOOKUP($A42,Sheet1!$B$2:$L$44,5,FALSE)</f>
        <v>69</v>
      </c>
      <c r="D42" s="29">
        <f>VLOOKUP($A42,Sheet1!$B$2:$L$44,6,FALSE)</f>
        <v>15</v>
      </c>
      <c r="E42" s="29">
        <f>VLOOKUP($A42,Sheet1!$B$2:$L$44,7,FALSE)</f>
        <v>63</v>
      </c>
      <c r="F42" s="29">
        <f>VLOOKUP($A42,Sheet1!$B$2:$L$44,8,FALSE)</f>
        <v>1175</v>
      </c>
      <c r="G42" s="29">
        <f>VLOOKUP($A42,Sheet1!$B$2:$L$44,9,FALSE)</f>
        <v>398</v>
      </c>
      <c r="H42" s="29">
        <f>VLOOKUP($A42,Sheet1!$B$2:$L$44,10,FALSE)</f>
        <v>126</v>
      </c>
      <c r="I42" s="29">
        <f>VLOOKUP($A42,Sheet1!$B$2:$L$44,11,FALSE)</f>
        <v>538</v>
      </c>
      <c r="J42" s="29"/>
      <c r="K42" s="29"/>
      <c r="L42" s="26">
        <f t="shared" si="1"/>
        <v>2675</v>
      </c>
    </row>
    <row r="43" spans="1:12" ht="19.5" customHeight="1">
      <c r="A43" s="18" t="s">
        <v>97</v>
      </c>
      <c r="B43" s="29">
        <f>VLOOKUP($A43,Sheet1!$B$2:$L$44,4,FALSE)</f>
        <v>303</v>
      </c>
      <c r="C43" s="29">
        <f>VLOOKUP($A43,Sheet1!$B$2:$L$44,5,FALSE)</f>
        <v>117</v>
      </c>
      <c r="D43" s="29">
        <f>VLOOKUP($A43,Sheet1!$B$2:$L$44,6,FALSE)</f>
        <v>29</v>
      </c>
      <c r="E43" s="29">
        <f>VLOOKUP($A43,Sheet1!$B$2:$L$44,7,FALSE)</f>
        <v>82</v>
      </c>
      <c r="F43" s="29">
        <f>VLOOKUP($A43,Sheet1!$B$2:$L$44,8,FALSE)</f>
        <v>1636</v>
      </c>
      <c r="G43" s="29">
        <f>VLOOKUP($A43,Sheet1!$B$2:$L$44,9,FALSE)</f>
        <v>770</v>
      </c>
      <c r="H43" s="29">
        <f>VLOOKUP($A43,Sheet1!$B$2:$L$44,10,FALSE)</f>
        <v>362</v>
      </c>
      <c r="I43" s="29">
        <f>VLOOKUP($A43,Sheet1!$B$2:$L$44,11,FALSE)</f>
        <v>902</v>
      </c>
      <c r="J43" s="29"/>
      <c r="K43" s="29"/>
      <c r="L43" s="26">
        <f t="shared" si="1"/>
        <v>4201</v>
      </c>
    </row>
    <row r="44" spans="1:12" ht="19.5" customHeight="1">
      <c r="A44" s="18" t="s">
        <v>98</v>
      </c>
      <c r="B44" s="29">
        <f>VLOOKUP($A44,Sheet1!$B$2:$L$44,4,FALSE)</f>
        <v>507</v>
      </c>
      <c r="C44" s="29">
        <f>VLOOKUP($A44,Sheet1!$B$2:$L$44,5,FALSE)</f>
        <v>135</v>
      </c>
      <c r="D44" s="29">
        <f>VLOOKUP($A44,Sheet1!$B$2:$L$44,6,FALSE)</f>
        <v>54</v>
      </c>
      <c r="E44" s="29">
        <f>VLOOKUP($A44,Sheet1!$B$2:$L$44,7,FALSE)</f>
        <v>142</v>
      </c>
      <c r="F44" s="29">
        <f>VLOOKUP($A44,Sheet1!$B$2:$L$44,8,FALSE)</f>
        <v>2548</v>
      </c>
      <c r="G44" s="29">
        <f>VLOOKUP($A44,Sheet1!$B$2:$L$44,9,FALSE)</f>
        <v>888</v>
      </c>
      <c r="H44" s="29">
        <f>VLOOKUP($A44,Sheet1!$B$2:$L$44,10,FALSE)</f>
        <v>627</v>
      </c>
      <c r="I44" s="29">
        <f>VLOOKUP($A44,Sheet1!$B$2:$L$44,11,FALSE)</f>
        <v>1109</v>
      </c>
      <c r="J44" s="29"/>
      <c r="K44" s="29"/>
      <c r="L44" s="26">
        <f t="shared" si="1"/>
        <v>6010</v>
      </c>
    </row>
    <row r="45" spans="1:12" ht="19.5" customHeight="1">
      <c r="A45" s="18" t="s">
        <v>99</v>
      </c>
      <c r="B45" s="29">
        <f>VLOOKUP($A45,Sheet1!$B$2:$L$44,4,FALSE)</f>
        <v>179</v>
      </c>
      <c r="C45" s="29">
        <f>VLOOKUP($A45,Sheet1!$B$2:$L$44,5,FALSE)</f>
        <v>68</v>
      </c>
      <c r="D45" s="29">
        <f>VLOOKUP($A45,Sheet1!$B$2:$L$44,6,FALSE)</f>
        <v>14</v>
      </c>
      <c r="E45" s="29">
        <f>VLOOKUP($A45,Sheet1!$B$2:$L$44,7,FALSE)</f>
        <v>55</v>
      </c>
      <c r="F45" s="29">
        <f>VLOOKUP($A45,Sheet1!$B$2:$L$44,8,FALSE)</f>
        <v>1342</v>
      </c>
      <c r="G45" s="29">
        <f>VLOOKUP($A45,Sheet1!$B$2:$L$44,9,FALSE)</f>
        <v>359</v>
      </c>
      <c r="H45" s="29">
        <f>VLOOKUP($A45,Sheet1!$B$2:$L$44,10,FALSE)</f>
        <v>174</v>
      </c>
      <c r="I45" s="29">
        <f>VLOOKUP($A45,Sheet1!$B$2:$L$44,11,FALSE)</f>
        <v>557</v>
      </c>
      <c r="J45" s="29"/>
      <c r="K45" s="29"/>
      <c r="L45" s="26">
        <f t="shared" si="1"/>
        <v>2748</v>
      </c>
    </row>
    <row r="46" spans="1:12" ht="19.5" customHeight="1">
      <c r="A46" s="18" t="s">
        <v>100</v>
      </c>
      <c r="B46" s="29">
        <f>VLOOKUP($A46,Sheet1!$B$2:$L$44,4,FALSE)</f>
        <v>466</v>
      </c>
      <c r="C46" s="29">
        <f>VLOOKUP($A46,Sheet1!$B$2:$L$44,5,FALSE)</f>
        <v>82</v>
      </c>
      <c r="D46" s="29">
        <f>VLOOKUP($A46,Sheet1!$B$2:$L$44,6,FALSE)</f>
        <v>24</v>
      </c>
      <c r="E46" s="29">
        <f>VLOOKUP($A46,Sheet1!$B$2:$L$44,7,FALSE)</f>
        <v>82</v>
      </c>
      <c r="F46" s="29">
        <f>VLOOKUP($A46,Sheet1!$B$2:$L$44,8,FALSE)</f>
        <v>1514</v>
      </c>
      <c r="G46" s="29">
        <f>VLOOKUP($A46,Sheet1!$B$2:$L$44,9,FALSE)</f>
        <v>522</v>
      </c>
      <c r="H46" s="29">
        <f>VLOOKUP($A46,Sheet1!$B$2:$L$44,10,FALSE)</f>
        <v>140</v>
      </c>
      <c r="I46" s="29">
        <f>VLOOKUP($A46,Sheet1!$B$2:$L$44,11,FALSE)</f>
        <v>681</v>
      </c>
      <c r="J46" s="29"/>
      <c r="K46" s="29"/>
      <c r="L46" s="26">
        <f t="shared" si="1"/>
        <v>3511</v>
      </c>
    </row>
    <row r="47" spans="1:12" ht="19.5" customHeight="1" thickBot="1">
      <c r="A47" s="18" t="s">
        <v>101</v>
      </c>
      <c r="B47" s="29">
        <f>VLOOKUP($A47,Sheet1!$B$2:$L$44,4,FALSE)</f>
        <v>56</v>
      </c>
      <c r="C47" s="29">
        <f>VLOOKUP($A47,Sheet1!$B$2:$L$44,5,FALSE)</f>
        <v>3</v>
      </c>
      <c r="D47" s="29">
        <f>VLOOKUP($A47,Sheet1!$B$2:$L$44,6,FALSE)</f>
        <v>1</v>
      </c>
      <c r="E47" s="29">
        <f>VLOOKUP($A47,Sheet1!$B$2:$L$44,7,FALSE)</f>
        <v>2</v>
      </c>
      <c r="F47" s="29">
        <f>VLOOKUP($A47,Sheet1!$B$2:$L$44,8,FALSE)</f>
        <v>133</v>
      </c>
      <c r="G47" s="29">
        <f>VLOOKUP($A47,Sheet1!$B$2:$L$44,9,FALSE)</f>
        <v>22</v>
      </c>
      <c r="H47" s="29">
        <f>VLOOKUP($A47,Sheet1!$B$2:$L$44,10,FALSE)</f>
        <v>4</v>
      </c>
      <c r="I47" s="29">
        <f>VLOOKUP($A47,Sheet1!$B$2:$L$44,11,FALSE)</f>
        <v>43</v>
      </c>
      <c r="J47" s="29"/>
      <c r="K47" s="29"/>
      <c r="L47" s="26">
        <f t="shared" si="1"/>
        <v>264</v>
      </c>
    </row>
    <row r="48" spans="1:12" ht="19.5" customHeight="1" thickTop="1">
      <c r="A48" s="27" t="str">
        <f>A3&amp;" 合計"</f>
        <v>新潟県 合計</v>
      </c>
      <c r="B48" s="28">
        <f aca="true" t="shared" si="2" ref="B48:L48">SUM(B5:B47)</f>
        <v>94569</v>
      </c>
      <c r="C48" s="28">
        <f t="shared" si="2"/>
        <v>37598</v>
      </c>
      <c r="D48" s="28">
        <f t="shared" si="2"/>
        <v>7968</v>
      </c>
      <c r="E48" s="28">
        <f t="shared" si="2"/>
        <v>32180</v>
      </c>
      <c r="F48" s="28">
        <f t="shared" si="2"/>
        <v>449308</v>
      </c>
      <c r="G48" s="28">
        <f t="shared" si="2"/>
        <v>181015</v>
      </c>
      <c r="H48" s="28">
        <f t="shared" si="2"/>
        <v>85216</v>
      </c>
      <c r="I48" s="28">
        <f t="shared" si="2"/>
        <v>287050</v>
      </c>
      <c r="J48" s="28"/>
      <c r="K48" s="28">
        <f t="shared" si="2"/>
        <v>0</v>
      </c>
      <c r="L48" s="28">
        <f>SUM(L5:L47)</f>
        <v>1174904</v>
      </c>
    </row>
    <row r="49" spans="1:12" ht="15.75" customHeight="1">
      <c r="A49" s="11"/>
      <c r="B49" s="10"/>
      <c r="C49" s="9"/>
      <c r="D49" s="9"/>
      <c r="E49" s="9"/>
      <c r="F49" s="9"/>
      <c r="G49" s="9"/>
      <c r="H49" s="9"/>
      <c r="I49" s="9"/>
      <c r="J49" s="9"/>
      <c r="K49" s="9"/>
      <c r="L49" s="8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  <row r="55" spans="1:12" ht="15.75" customHeight="1">
      <c r="A55" s="7"/>
      <c r="B55" s="3"/>
      <c r="C55" s="6"/>
      <c r="D55" s="6"/>
      <c r="E55" s="6"/>
      <c r="F55" s="6"/>
      <c r="G55" s="6"/>
      <c r="H55" s="6"/>
      <c r="I55" s="6"/>
      <c r="J55" s="6"/>
      <c r="K55" s="6"/>
      <c r="L55" s="5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B8" sqref="B8"/>
    </sheetView>
  </sheetViews>
  <sheetFormatPr defaultColWidth="9.00390625" defaultRowHeight="13.5"/>
  <cols>
    <col min="2" max="2" width="52.25390625" style="0" bestFit="1" customWidth="1"/>
  </cols>
  <sheetData>
    <row r="1" spans="1:17" ht="12.75">
      <c r="A1" t="s">
        <v>117</v>
      </c>
      <c r="B1" t="s">
        <v>118</v>
      </c>
      <c r="C1" t="s">
        <v>119</v>
      </c>
      <c r="D1" t="s">
        <v>120</v>
      </c>
      <c r="E1" t="s">
        <v>68</v>
      </c>
      <c r="F1" t="s">
        <v>114</v>
      </c>
      <c r="G1" t="s">
        <v>69</v>
      </c>
      <c r="H1" t="s">
        <v>66</v>
      </c>
      <c r="I1" t="s">
        <v>67</v>
      </c>
      <c r="J1" t="s">
        <v>115</v>
      </c>
      <c r="K1" t="s">
        <v>65</v>
      </c>
      <c r="L1" t="s">
        <v>116</v>
      </c>
      <c r="M1" t="s">
        <v>121</v>
      </c>
      <c r="N1" t="s">
        <v>122</v>
      </c>
      <c r="O1" t="s">
        <v>123</v>
      </c>
      <c r="P1" t="s">
        <v>124</v>
      </c>
      <c r="Q1" t="s">
        <v>125</v>
      </c>
    </row>
    <row r="2" spans="1:17" ht="12.75">
      <c r="A2">
        <v>1</v>
      </c>
      <c r="B2" t="s">
        <v>102</v>
      </c>
      <c r="C2">
        <v>1</v>
      </c>
      <c r="D2">
        <v>1</v>
      </c>
      <c r="E2">
        <v>1095</v>
      </c>
      <c r="F2">
        <v>356</v>
      </c>
      <c r="G2">
        <v>70</v>
      </c>
      <c r="H2">
        <v>238</v>
      </c>
      <c r="I2">
        <v>4183</v>
      </c>
      <c r="J2">
        <v>1752</v>
      </c>
      <c r="K2">
        <v>801</v>
      </c>
      <c r="L2">
        <v>3313</v>
      </c>
      <c r="M2">
        <v>11808</v>
      </c>
      <c r="N2">
        <v>312</v>
      </c>
      <c r="O2">
        <v>12120</v>
      </c>
      <c r="P2">
        <v>0</v>
      </c>
      <c r="Q2">
        <v>12120</v>
      </c>
    </row>
    <row r="3" spans="1:17" ht="12.75">
      <c r="A3">
        <v>1</v>
      </c>
      <c r="B3" t="s">
        <v>70</v>
      </c>
      <c r="C3">
        <v>1</v>
      </c>
      <c r="D3">
        <v>1</v>
      </c>
      <c r="E3">
        <v>5977</v>
      </c>
      <c r="F3">
        <v>2122</v>
      </c>
      <c r="G3">
        <v>266</v>
      </c>
      <c r="H3">
        <v>1208</v>
      </c>
      <c r="I3">
        <v>20676</v>
      </c>
      <c r="J3">
        <v>8692</v>
      </c>
      <c r="K3">
        <v>5453</v>
      </c>
      <c r="L3">
        <v>17429</v>
      </c>
      <c r="M3">
        <v>61823</v>
      </c>
      <c r="N3">
        <v>1298</v>
      </c>
      <c r="O3">
        <v>63121</v>
      </c>
      <c r="P3">
        <v>0</v>
      </c>
      <c r="Q3">
        <v>63121</v>
      </c>
    </row>
    <row r="4" spans="1:17" ht="12.75">
      <c r="A4">
        <v>1</v>
      </c>
      <c r="B4" t="s">
        <v>71</v>
      </c>
      <c r="C4">
        <v>1</v>
      </c>
      <c r="D4">
        <v>1</v>
      </c>
      <c r="E4">
        <v>6738</v>
      </c>
      <c r="F4">
        <v>3252</v>
      </c>
      <c r="G4">
        <v>431</v>
      </c>
      <c r="H4">
        <v>1589</v>
      </c>
      <c r="I4">
        <v>30299</v>
      </c>
      <c r="J4">
        <v>11478</v>
      </c>
      <c r="K4">
        <v>5678</v>
      </c>
      <c r="L4">
        <v>24195</v>
      </c>
      <c r="M4">
        <v>83660</v>
      </c>
      <c r="N4">
        <v>1584</v>
      </c>
      <c r="O4">
        <v>85244</v>
      </c>
      <c r="P4">
        <v>2</v>
      </c>
      <c r="Q4">
        <v>85246</v>
      </c>
    </row>
    <row r="5" spans="1:17" ht="12.75">
      <c r="A5">
        <v>1</v>
      </c>
      <c r="B5" t="s">
        <v>104</v>
      </c>
      <c r="C5">
        <v>1</v>
      </c>
      <c r="D5">
        <v>1</v>
      </c>
      <c r="E5">
        <v>783</v>
      </c>
      <c r="F5">
        <v>335</v>
      </c>
      <c r="G5">
        <v>50</v>
      </c>
      <c r="H5">
        <v>174</v>
      </c>
      <c r="I5">
        <v>3626</v>
      </c>
      <c r="J5">
        <v>1439</v>
      </c>
      <c r="K5">
        <v>882</v>
      </c>
      <c r="L5">
        <v>2662</v>
      </c>
      <c r="M5">
        <v>9951</v>
      </c>
      <c r="N5">
        <v>252</v>
      </c>
      <c r="O5">
        <v>10203</v>
      </c>
      <c r="P5">
        <v>0</v>
      </c>
      <c r="Q5">
        <v>10203</v>
      </c>
    </row>
    <row r="6" spans="1:17" ht="12.75">
      <c r="A6">
        <v>1</v>
      </c>
      <c r="B6" t="s">
        <v>126</v>
      </c>
      <c r="C6">
        <v>1</v>
      </c>
      <c r="D6">
        <v>1</v>
      </c>
      <c r="E6">
        <v>5618</v>
      </c>
      <c r="F6">
        <v>2583</v>
      </c>
      <c r="G6">
        <v>323</v>
      </c>
      <c r="H6">
        <v>1528</v>
      </c>
      <c r="I6">
        <v>25952</v>
      </c>
      <c r="J6">
        <v>10012</v>
      </c>
      <c r="K6">
        <v>5406</v>
      </c>
      <c r="L6">
        <v>22753</v>
      </c>
      <c r="M6">
        <v>74175</v>
      </c>
      <c r="N6">
        <v>1454</v>
      </c>
      <c r="O6">
        <v>75629</v>
      </c>
      <c r="P6">
        <v>2</v>
      </c>
      <c r="Q6">
        <v>75631</v>
      </c>
    </row>
    <row r="7" spans="1:17" ht="12.75">
      <c r="A7">
        <v>2</v>
      </c>
      <c r="B7" t="s">
        <v>105</v>
      </c>
      <c r="C7">
        <v>1</v>
      </c>
      <c r="D7">
        <v>1</v>
      </c>
      <c r="E7">
        <v>239</v>
      </c>
      <c r="F7">
        <v>139</v>
      </c>
      <c r="G7">
        <v>42</v>
      </c>
      <c r="H7">
        <v>104</v>
      </c>
      <c r="I7">
        <v>1583</v>
      </c>
      <c r="J7">
        <v>620</v>
      </c>
      <c r="K7">
        <v>235</v>
      </c>
      <c r="L7">
        <v>901</v>
      </c>
      <c r="M7">
        <v>3863</v>
      </c>
      <c r="N7">
        <v>122</v>
      </c>
      <c r="O7">
        <v>3985</v>
      </c>
      <c r="P7">
        <v>0</v>
      </c>
      <c r="Q7">
        <v>3985</v>
      </c>
    </row>
    <row r="8" spans="1:17" ht="12.75">
      <c r="A8">
        <v>2</v>
      </c>
      <c r="B8" t="s">
        <v>108</v>
      </c>
      <c r="C8">
        <v>1</v>
      </c>
      <c r="D8">
        <v>1</v>
      </c>
      <c r="E8">
        <v>31</v>
      </c>
      <c r="F8">
        <v>9</v>
      </c>
      <c r="G8">
        <v>2</v>
      </c>
      <c r="H8">
        <v>1</v>
      </c>
      <c r="I8">
        <v>125</v>
      </c>
      <c r="J8">
        <v>36</v>
      </c>
      <c r="K8">
        <v>4</v>
      </c>
      <c r="L8">
        <v>47</v>
      </c>
      <c r="M8">
        <v>255</v>
      </c>
      <c r="N8">
        <v>4</v>
      </c>
      <c r="O8">
        <v>259</v>
      </c>
      <c r="P8">
        <v>0</v>
      </c>
      <c r="Q8">
        <v>259</v>
      </c>
    </row>
    <row r="9" spans="1:17" ht="12.75">
      <c r="A9">
        <v>2</v>
      </c>
      <c r="B9" t="s">
        <v>73</v>
      </c>
      <c r="C9">
        <v>1</v>
      </c>
      <c r="D9">
        <v>1</v>
      </c>
      <c r="E9">
        <v>2325</v>
      </c>
      <c r="F9">
        <v>980</v>
      </c>
      <c r="G9">
        <v>188</v>
      </c>
      <c r="H9">
        <v>1057</v>
      </c>
      <c r="I9">
        <v>9839</v>
      </c>
      <c r="J9">
        <v>4755</v>
      </c>
      <c r="K9">
        <v>2003</v>
      </c>
      <c r="L9">
        <v>7199</v>
      </c>
      <c r="M9">
        <v>28346</v>
      </c>
      <c r="N9">
        <v>997</v>
      </c>
      <c r="O9">
        <v>29343</v>
      </c>
      <c r="P9">
        <v>0</v>
      </c>
      <c r="Q9">
        <v>29343</v>
      </c>
    </row>
    <row r="10" spans="1:17" ht="12.75">
      <c r="A10">
        <v>2</v>
      </c>
      <c r="B10" t="s">
        <v>110</v>
      </c>
      <c r="C10">
        <v>1</v>
      </c>
      <c r="D10">
        <v>1</v>
      </c>
      <c r="E10">
        <v>2197</v>
      </c>
      <c r="F10">
        <v>755</v>
      </c>
      <c r="G10">
        <v>140</v>
      </c>
      <c r="H10">
        <v>634</v>
      </c>
      <c r="I10">
        <v>9844</v>
      </c>
      <c r="J10">
        <v>3839</v>
      </c>
      <c r="K10">
        <v>1645</v>
      </c>
      <c r="L10">
        <v>5783</v>
      </c>
      <c r="M10">
        <v>24837</v>
      </c>
      <c r="N10">
        <v>836</v>
      </c>
      <c r="O10">
        <v>25673</v>
      </c>
      <c r="P10">
        <v>0</v>
      </c>
      <c r="Q10">
        <v>25673</v>
      </c>
    </row>
    <row r="11" spans="1:17" ht="12.75">
      <c r="A11">
        <v>2</v>
      </c>
      <c r="B11" t="s">
        <v>75</v>
      </c>
      <c r="C11">
        <v>1</v>
      </c>
      <c r="D11">
        <v>1</v>
      </c>
      <c r="E11">
        <v>3722</v>
      </c>
      <c r="F11">
        <v>1378</v>
      </c>
      <c r="G11">
        <v>266</v>
      </c>
      <c r="H11">
        <v>1551</v>
      </c>
      <c r="I11">
        <v>18581</v>
      </c>
      <c r="J11">
        <v>6955</v>
      </c>
      <c r="K11">
        <v>3100</v>
      </c>
      <c r="L11">
        <v>10501</v>
      </c>
      <c r="M11">
        <v>46054</v>
      </c>
      <c r="N11">
        <v>1391</v>
      </c>
      <c r="O11">
        <v>47445</v>
      </c>
      <c r="P11">
        <v>0</v>
      </c>
      <c r="Q11">
        <v>47445</v>
      </c>
    </row>
    <row r="12" spans="1:17" ht="12.75">
      <c r="A12">
        <v>2</v>
      </c>
      <c r="B12" t="s">
        <v>82</v>
      </c>
      <c r="C12">
        <v>1</v>
      </c>
      <c r="D12">
        <v>1</v>
      </c>
      <c r="E12">
        <v>4165</v>
      </c>
      <c r="F12">
        <v>1679</v>
      </c>
      <c r="G12">
        <v>337</v>
      </c>
      <c r="H12">
        <v>818</v>
      </c>
      <c r="I12">
        <v>15852</v>
      </c>
      <c r="J12">
        <v>6785</v>
      </c>
      <c r="K12">
        <v>2715</v>
      </c>
      <c r="L12">
        <v>10012</v>
      </c>
      <c r="M12">
        <v>42363</v>
      </c>
      <c r="N12">
        <v>1616</v>
      </c>
      <c r="O12">
        <v>43979</v>
      </c>
      <c r="P12">
        <v>0</v>
      </c>
      <c r="Q12">
        <v>43979</v>
      </c>
    </row>
    <row r="13" spans="1:17" ht="12.75">
      <c r="A13">
        <v>2</v>
      </c>
      <c r="B13" t="s">
        <v>88</v>
      </c>
      <c r="C13">
        <v>1</v>
      </c>
      <c r="D13">
        <v>1</v>
      </c>
      <c r="E13">
        <v>3216</v>
      </c>
      <c r="F13">
        <v>790</v>
      </c>
      <c r="G13">
        <v>348</v>
      </c>
      <c r="H13">
        <v>1200</v>
      </c>
      <c r="I13">
        <v>12946</v>
      </c>
      <c r="J13">
        <v>4728</v>
      </c>
      <c r="K13">
        <v>1751</v>
      </c>
      <c r="L13">
        <v>6051</v>
      </c>
      <c r="M13">
        <v>31030</v>
      </c>
      <c r="N13">
        <v>975</v>
      </c>
      <c r="O13">
        <v>32005</v>
      </c>
      <c r="P13">
        <v>7</v>
      </c>
      <c r="Q13">
        <v>32012</v>
      </c>
    </row>
    <row r="14" spans="1:17" ht="12.75">
      <c r="A14">
        <v>2</v>
      </c>
      <c r="B14" t="s">
        <v>93</v>
      </c>
      <c r="C14">
        <v>1</v>
      </c>
      <c r="D14">
        <v>1</v>
      </c>
      <c r="E14">
        <v>449</v>
      </c>
      <c r="F14">
        <v>146</v>
      </c>
      <c r="G14">
        <v>33</v>
      </c>
      <c r="H14">
        <v>109</v>
      </c>
      <c r="I14">
        <v>1754</v>
      </c>
      <c r="J14">
        <v>802</v>
      </c>
      <c r="K14">
        <v>296</v>
      </c>
      <c r="L14">
        <v>1086</v>
      </c>
      <c r="M14">
        <v>4675</v>
      </c>
      <c r="N14">
        <v>165</v>
      </c>
      <c r="O14">
        <v>4840</v>
      </c>
      <c r="P14">
        <v>0</v>
      </c>
      <c r="Q14">
        <v>4840</v>
      </c>
    </row>
    <row r="15" spans="1:17" ht="12.75">
      <c r="A15">
        <v>2</v>
      </c>
      <c r="B15" t="s">
        <v>96</v>
      </c>
      <c r="C15">
        <v>1</v>
      </c>
      <c r="D15">
        <v>1</v>
      </c>
      <c r="E15">
        <v>291</v>
      </c>
      <c r="F15">
        <v>69</v>
      </c>
      <c r="G15">
        <v>15</v>
      </c>
      <c r="H15">
        <v>63</v>
      </c>
      <c r="I15">
        <v>1175</v>
      </c>
      <c r="J15">
        <v>398</v>
      </c>
      <c r="K15">
        <v>126</v>
      </c>
      <c r="L15">
        <v>538</v>
      </c>
      <c r="M15">
        <v>2675</v>
      </c>
      <c r="N15">
        <v>115</v>
      </c>
      <c r="O15">
        <v>2790</v>
      </c>
      <c r="P15">
        <v>0</v>
      </c>
      <c r="Q15">
        <v>2790</v>
      </c>
    </row>
    <row r="16" spans="1:17" ht="12.75">
      <c r="A16">
        <v>2</v>
      </c>
      <c r="B16" t="s">
        <v>99</v>
      </c>
      <c r="C16">
        <v>1</v>
      </c>
      <c r="D16">
        <v>1</v>
      </c>
      <c r="E16">
        <v>179</v>
      </c>
      <c r="F16">
        <v>68</v>
      </c>
      <c r="G16">
        <v>14</v>
      </c>
      <c r="H16">
        <v>55</v>
      </c>
      <c r="I16">
        <v>1342</v>
      </c>
      <c r="J16">
        <v>359</v>
      </c>
      <c r="K16">
        <v>174</v>
      </c>
      <c r="L16">
        <v>557</v>
      </c>
      <c r="M16">
        <v>2748</v>
      </c>
      <c r="N16">
        <v>114</v>
      </c>
      <c r="O16">
        <v>2862</v>
      </c>
      <c r="P16">
        <v>0</v>
      </c>
      <c r="Q16">
        <v>2862</v>
      </c>
    </row>
    <row r="17" spans="1:17" ht="12.75">
      <c r="A17">
        <v>3</v>
      </c>
      <c r="B17" t="s">
        <v>103</v>
      </c>
      <c r="C17">
        <v>1</v>
      </c>
      <c r="D17">
        <v>1</v>
      </c>
      <c r="E17">
        <v>2138</v>
      </c>
      <c r="F17">
        <v>782</v>
      </c>
      <c r="G17">
        <v>132</v>
      </c>
      <c r="H17">
        <v>552</v>
      </c>
      <c r="I17">
        <v>7918</v>
      </c>
      <c r="J17">
        <v>3734</v>
      </c>
      <c r="K17">
        <v>1971</v>
      </c>
      <c r="L17">
        <v>5560</v>
      </c>
      <c r="M17">
        <v>22787</v>
      </c>
      <c r="N17">
        <v>687</v>
      </c>
      <c r="O17">
        <v>23474</v>
      </c>
      <c r="P17">
        <v>2</v>
      </c>
      <c r="Q17">
        <v>23476</v>
      </c>
    </row>
    <row r="18" spans="1:17" ht="12.75">
      <c r="A18">
        <v>3</v>
      </c>
      <c r="B18" t="s">
        <v>76</v>
      </c>
      <c r="C18">
        <v>1</v>
      </c>
      <c r="D18">
        <v>1</v>
      </c>
      <c r="E18">
        <v>4203</v>
      </c>
      <c r="F18">
        <v>1512</v>
      </c>
      <c r="G18">
        <v>319</v>
      </c>
      <c r="H18">
        <v>1616</v>
      </c>
      <c r="I18">
        <v>20285</v>
      </c>
      <c r="J18">
        <v>7446</v>
      </c>
      <c r="K18">
        <v>3301</v>
      </c>
      <c r="L18">
        <v>11798</v>
      </c>
      <c r="M18">
        <v>50480</v>
      </c>
      <c r="N18">
        <v>1752</v>
      </c>
      <c r="O18">
        <v>52232</v>
      </c>
      <c r="P18">
        <v>5</v>
      </c>
      <c r="Q18">
        <v>52237</v>
      </c>
    </row>
    <row r="19" spans="1:17" ht="12.75">
      <c r="A19">
        <v>3</v>
      </c>
      <c r="B19" t="s">
        <v>81</v>
      </c>
      <c r="C19">
        <v>1</v>
      </c>
      <c r="D19">
        <v>1</v>
      </c>
      <c r="E19">
        <v>3407</v>
      </c>
      <c r="F19">
        <v>856</v>
      </c>
      <c r="G19">
        <v>233</v>
      </c>
      <c r="H19">
        <v>843</v>
      </c>
      <c r="I19">
        <v>14920</v>
      </c>
      <c r="J19">
        <v>5311</v>
      </c>
      <c r="K19">
        <v>2370</v>
      </c>
      <c r="L19">
        <v>7161</v>
      </c>
      <c r="M19">
        <v>35101</v>
      </c>
      <c r="N19">
        <v>1276</v>
      </c>
      <c r="O19">
        <v>36377</v>
      </c>
      <c r="P19">
        <v>1</v>
      </c>
      <c r="Q19">
        <v>36378</v>
      </c>
    </row>
    <row r="20" spans="1:17" ht="12.75">
      <c r="A20">
        <v>3</v>
      </c>
      <c r="B20" t="s">
        <v>85</v>
      </c>
      <c r="C20">
        <v>1</v>
      </c>
      <c r="D20">
        <v>1</v>
      </c>
      <c r="E20">
        <v>1811</v>
      </c>
      <c r="F20">
        <v>695</v>
      </c>
      <c r="G20">
        <v>184</v>
      </c>
      <c r="H20">
        <v>1213</v>
      </c>
      <c r="I20">
        <v>10078</v>
      </c>
      <c r="J20">
        <v>4011</v>
      </c>
      <c r="K20">
        <v>1928</v>
      </c>
      <c r="L20">
        <v>5887</v>
      </c>
      <c r="M20">
        <v>25807</v>
      </c>
      <c r="N20">
        <v>922</v>
      </c>
      <c r="O20">
        <v>26729</v>
      </c>
      <c r="P20">
        <v>1</v>
      </c>
      <c r="Q20">
        <v>26730</v>
      </c>
    </row>
    <row r="21" spans="1:17" ht="12.75">
      <c r="A21">
        <v>3</v>
      </c>
      <c r="B21" t="s">
        <v>87</v>
      </c>
      <c r="C21">
        <v>1</v>
      </c>
      <c r="D21">
        <v>1</v>
      </c>
      <c r="E21">
        <v>2006</v>
      </c>
      <c r="F21">
        <v>577</v>
      </c>
      <c r="G21">
        <v>226</v>
      </c>
      <c r="H21">
        <v>548</v>
      </c>
      <c r="I21">
        <v>9327</v>
      </c>
      <c r="J21">
        <v>3199</v>
      </c>
      <c r="K21">
        <v>2614</v>
      </c>
      <c r="L21">
        <v>4592</v>
      </c>
      <c r="M21">
        <v>23089</v>
      </c>
      <c r="N21">
        <v>679</v>
      </c>
      <c r="O21">
        <v>23768</v>
      </c>
      <c r="P21">
        <v>0</v>
      </c>
      <c r="Q21">
        <v>23768</v>
      </c>
    </row>
    <row r="22" spans="1:17" ht="12.75">
      <c r="A22">
        <v>3</v>
      </c>
      <c r="B22" t="s">
        <v>91</v>
      </c>
      <c r="C22">
        <v>1</v>
      </c>
      <c r="D22">
        <v>1</v>
      </c>
      <c r="E22">
        <v>1347</v>
      </c>
      <c r="F22">
        <v>472</v>
      </c>
      <c r="G22">
        <v>132</v>
      </c>
      <c r="H22">
        <v>359</v>
      </c>
      <c r="I22">
        <v>6934</v>
      </c>
      <c r="J22">
        <v>2407</v>
      </c>
      <c r="K22">
        <v>1102</v>
      </c>
      <c r="L22">
        <v>3633</v>
      </c>
      <c r="M22">
        <v>16386</v>
      </c>
      <c r="N22">
        <v>528</v>
      </c>
      <c r="O22">
        <v>16914</v>
      </c>
      <c r="P22">
        <v>0</v>
      </c>
      <c r="Q22">
        <v>16914</v>
      </c>
    </row>
    <row r="23" spans="1:17" ht="12.75">
      <c r="A23">
        <v>3</v>
      </c>
      <c r="B23" t="s">
        <v>92</v>
      </c>
      <c r="C23">
        <v>1</v>
      </c>
      <c r="D23">
        <v>1</v>
      </c>
      <c r="E23">
        <v>641</v>
      </c>
      <c r="F23">
        <v>205</v>
      </c>
      <c r="G23">
        <v>59</v>
      </c>
      <c r="H23">
        <v>133</v>
      </c>
      <c r="I23">
        <v>2909</v>
      </c>
      <c r="J23">
        <v>1029</v>
      </c>
      <c r="K23">
        <v>406</v>
      </c>
      <c r="L23">
        <v>1278</v>
      </c>
      <c r="M23">
        <v>6660</v>
      </c>
      <c r="N23">
        <v>322</v>
      </c>
      <c r="O23">
        <v>6982</v>
      </c>
      <c r="P23">
        <v>0</v>
      </c>
      <c r="Q23">
        <v>6982</v>
      </c>
    </row>
    <row r="24" spans="1:17" ht="12.75">
      <c r="A24">
        <v>3</v>
      </c>
      <c r="B24" t="s">
        <v>95</v>
      </c>
      <c r="C24">
        <v>1</v>
      </c>
      <c r="D24">
        <v>1</v>
      </c>
      <c r="E24">
        <v>628</v>
      </c>
      <c r="F24">
        <v>107</v>
      </c>
      <c r="G24">
        <v>44</v>
      </c>
      <c r="H24">
        <v>334</v>
      </c>
      <c r="I24">
        <v>3123</v>
      </c>
      <c r="J24">
        <v>928</v>
      </c>
      <c r="K24">
        <v>527</v>
      </c>
      <c r="L24">
        <v>1529</v>
      </c>
      <c r="M24">
        <v>7220</v>
      </c>
      <c r="N24">
        <v>425</v>
      </c>
      <c r="O24">
        <v>7645</v>
      </c>
      <c r="P24">
        <v>0</v>
      </c>
      <c r="Q24">
        <v>7645</v>
      </c>
    </row>
    <row r="25" spans="1:17" ht="12.75">
      <c r="A25">
        <v>3</v>
      </c>
      <c r="B25" t="s">
        <v>100</v>
      </c>
      <c r="C25">
        <v>1</v>
      </c>
      <c r="D25">
        <v>1</v>
      </c>
      <c r="E25">
        <v>466</v>
      </c>
      <c r="F25">
        <v>82</v>
      </c>
      <c r="G25">
        <v>24</v>
      </c>
      <c r="H25">
        <v>82</v>
      </c>
      <c r="I25">
        <v>1514</v>
      </c>
      <c r="J25">
        <v>522</v>
      </c>
      <c r="K25">
        <v>140</v>
      </c>
      <c r="L25">
        <v>681</v>
      </c>
      <c r="M25">
        <v>3511</v>
      </c>
      <c r="N25">
        <v>100</v>
      </c>
      <c r="O25">
        <v>3611</v>
      </c>
      <c r="P25">
        <v>0</v>
      </c>
      <c r="Q25">
        <v>3611</v>
      </c>
    </row>
    <row r="26" spans="1:17" ht="12.75">
      <c r="A26">
        <v>3</v>
      </c>
      <c r="B26" t="s">
        <v>101</v>
      </c>
      <c r="C26">
        <v>1</v>
      </c>
      <c r="D26">
        <v>1</v>
      </c>
      <c r="E26">
        <v>56</v>
      </c>
      <c r="F26">
        <v>3</v>
      </c>
      <c r="G26">
        <v>1</v>
      </c>
      <c r="H26">
        <v>2</v>
      </c>
      <c r="I26">
        <v>133</v>
      </c>
      <c r="J26">
        <v>22</v>
      </c>
      <c r="K26">
        <v>4</v>
      </c>
      <c r="L26">
        <v>43</v>
      </c>
      <c r="M26">
        <v>264</v>
      </c>
      <c r="N26">
        <v>8</v>
      </c>
      <c r="O26">
        <v>272</v>
      </c>
      <c r="P26">
        <v>0</v>
      </c>
      <c r="Q26">
        <v>272</v>
      </c>
    </row>
    <row r="27" spans="1:17" ht="12.75">
      <c r="A27">
        <v>4</v>
      </c>
      <c r="B27" t="s">
        <v>109</v>
      </c>
      <c r="C27">
        <v>1</v>
      </c>
      <c r="D27">
        <v>1</v>
      </c>
      <c r="E27">
        <v>1952</v>
      </c>
      <c r="F27">
        <v>816</v>
      </c>
      <c r="G27">
        <v>124</v>
      </c>
      <c r="H27">
        <v>555</v>
      </c>
      <c r="I27">
        <v>8021</v>
      </c>
      <c r="J27">
        <v>3497</v>
      </c>
      <c r="K27">
        <v>1597</v>
      </c>
      <c r="L27">
        <v>5872</v>
      </c>
      <c r="M27">
        <v>22434</v>
      </c>
      <c r="N27">
        <v>574</v>
      </c>
      <c r="O27">
        <v>23008</v>
      </c>
      <c r="P27">
        <v>0</v>
      </c>
      <c r="Q27">
        <v>23008</v>
      </c>
    </row>
    <row r="28" spans="1:17" ht="12.75">
      <c r="A28">
        <v>4</v>
      </c>
      <c r="B28" t="s">
        <v>72</v>
      </c>
      <c r="C28">
        <v>1</v>
      </c>
      <c r="D28">
        <v>1</v>
      </c>
      <c r="E28">
        <v>2016</v>
      </c>
      <c r="F28">
        <v>1244</v>
      </c>
      <c r="G28">
        <v>219</v>
      </c>
      <c r="H28">
        <v>1237</v>
      </c>
      <c r="I28">
        <v>13537</v>
      </c>
      <c r="J28">
        <v>5782</v>
      </c>
      <c r="K28">
        <v>3869</v>
      </c>
      <c r="L28">
        <v>10800</v>
      </c>
      <c r="M28">
        <v>38704</v>
      </c>
      <c r="N28">
        <v>1013</v>
      </c>
      <c r="O28">
        <v>39717</v>
      </c>
      <c r="P28">
        <v>0</v>
      </c>
      <c r="Q28">
        <v>39717</v>
      </c>
    </row>
    <row r="29" spans="1:17" ht="12.75">
      <c r="A29">
        <v>4</v>
      </c>
      <c r="B29" t="s">
        <v>106</v>
      </c>
      <c r="C29">
        <v>1</v>
      </c>
      <c r="D29">
        <v>1</v>
      </c>
      <c r="E29">
        <v>1421</v>
      </c>
      <c r="F29">
        <v>650</v>
      </c>
      <c r="G29">
        <v>98</v>
      </c>
      <c r="H29">
        <v>431</v>
      </c>
      <c r="I29">
        <v>7217</v>
      </c>
      <c r="J29">
        <v>2960</v>
      </c>
      <c r="K29">
        <v>1282</v>
      </c>
      <c r="L29">
        <v>4364</v>
      </c>
      <c r="M29">
        <v>18423</v>
      </c>
      <c r="N29">
        <v>768</v>
      </c>
      <c r="O29">
        <v>19191</v>
      </c>
      <c r="P29">
        <v>0</v>
      </c>
      <c r="Q29">
        <v>19191</v>
      </c>
    </row>
    <row r="30" spans="1:17" ht="12.75">
      <c r="A30">
        <v>4</v>
      </c>
      <c r="B30" t="s">
        <v>111</v>
      </c>
      <c r="C30">
        <v>1</v>
      </c>
      <c r="D30">
        <v>1</v>
      </c>
      <c r="E30">
        <v>1335</v>
      </c>
      <c r="F30">
        <v>513</v>
      </c>
      <c r="G30">
        <v>125</v>
      </c>
      <c r="H30">
        <v>333</v>
      </c>
      <c r="I30">
        <v>6611</v>
      </c>
      <c r="J30">
        <v>2716</v>
      </c>
      <c r="K30">
        <v>1657</v>
      </c>
      <c r="L30">
        <v>3592</v>
      </c>
      <c r="M30">
        <v>16882</v>
      </c>
      <c r="N30">
        <v>773</v>
      </c>
      <c r="O30">
        <v>17655</v>
      </c>
      <c r="P30">
        <v>0</v>
      </c>
      <c r="Q30">
        <v>17655</v>
      </c>
    </row>
    <row r="31" spans="1:17" ht="12.75">
      <c r="A31">
        <v>4</v>
      </c>
      <c r="B31" t="s">
        <v>74</v>
      </c>
      <c r="C31">
        <v>1</v>
      </c>
      <c r="D31">
        <v>1</v>
      </c>
      <c r="E31">
        <v>4470</v>
      </c>
      <c r="F31">
        <v>1968</v>
      </c>
      <c r="G31">
        <v>555</v>
      </c>
      <c r="H31">
        <v>1336</v>
      </c>
      <c r="I31">
        <v>21189</v>
      </c>
      <c r="J31">
        <v>8526</v>
      </c>
      <c r="K31">
        <v>3590</v>
      </c>
      <c r="L31">
        <v>12731</v>
      </c>
      <c r="M31">
        <v>54365</v>
      </c>
      <c r="N31">
        <v>2480</v>
      </c>
      <c r="O31">
        <v>56845</v>
      </c>
      <c r="P31">
        <v>0</v>
      </c>
      <c r="Q31">
        <v>56845</v>
      </c>
    </row>
    <row r="32" spans="1:17" ht="12.75">
      <c r="A32">
        <v>4</v>
      </c>
      <c r="B32" t="s">
        <v>78</v>
      </c>
      <c r="C32">
        <v>1</v>
      </c>
      <c r="D32">
        <v>1</v>
      </c>
      <c r="E32">
        <v>1252</v>
      </c>
      <c r="F32">
        <v>555</v>
      </c>
      <c r="G32">
        <v>116</v>
      </c>
      <c r="H32">
        <v>480</v>
      </c>
      <c r="I32">
        <v>5789</v>
      </c>
      <c r="J32">
        <v>2287</v>
      </c>
      <c r="K32">
        <v>1420</v>
      </c>
      <c r="L32">
        <v>3882</v>
      </c>
      <c r="M32">
        <v>15781</v>
      </c>
      <c r="N32">
        <v>682</v>
      </c>
      <c r="O32">
        <v>16463</v>
      </c>
      <c r="P32">
        <v>0</v>
      </c>
      <c r="Q32">
        <v>16463</v>
      </c>
    </row>
    <row r="33" spans="1:17" ht="12.75">
      <c r="A33">
        <v>4</v>
      </c>
      <c r="B33" t="s">
        <v>80</v>
      </c>
      <c r="C33">
        <v>1</v>
      </c>
      <c r="D33">
        <v>1</v>
      </c>
      <c r="E33">
        <v>1733</v>
      </c>
      <c r="F33">
        <v>756</v>
      </c>
      <c r="G33">
        <v>122</v>
      </c>
      <c r="H33">
        <v>429</v>
      </c>
      <c r="I33">
        <v>8449</v>
      </c>
      <c r="J33">
        <v>3813</v>
      </c>
      <c r="K33">
        <v>1620</v>
      </c>
      <c r="L33">
        <v>5631</v>
      </c>
      <c r="M33">
        <v>22553</v>
      </c>
      <c r="N33">
        <v>943</v>
      </c>
      <c r="O33">
        <v>23496</v>
      </c>
      <c r="P33">
        <v>1</v>
      </c>
      <c r="Q33">
        <v>23497</v>
      </c>
    </row>
    <row r="34" spans="1:17" ht="12.75">
      <c r="A34">
        <v>4</v>
      </c>
      <c r="B34" t="s">
        <v>94</v>
      </c>
      <c r="C34">
        <v>1</v>
      </c>
      <c r="D34">
        <v>1</v>
      </c>
      <c r="E34">
        <v>536</v>
      </c>
      <c r="F34">
        <v>176</v>
      </c>
      <c r="G34">
        <v>41</v>
      </c>
      <c r="H34">
        <v>213</v>
      </c>
      <c r="I34">
        <v>2636</v>
      </c>
      <c r="J34">
        <v>912</v>
      </c>
      <c r="K34">
        <v>586</v>
      </c>
      <c r="L34">
        <v>1761</v>
      </c>
      <c r="M34">
        <v>6861</v>
      </c>
      <c r="N34">
        <v>296</v>
      </c>
      <c r="O34">
        <v>7157</v>
      </c>
      <c r="P34">
        <v>0</v>
      </c>
      <c r="Q34">
        <v>7157</v>
      </c>
    </row>
    <row r="35" spans="1:17" ht="12.75">
      <c r="A35">
        <v>5</v>
      </c>
      <c r="B35" t="s">
        <v>112</v>
      </c>
      <c r="C35">
        <v>1</v>
      </c>
      <c r="D35">
        <v>1</v>
      </c>
      <c r="E35">
        <v>7323</v>
      </c>
      <c r="F35">
        <v>3566</v>
      </c>
      <c r="G35">
        <v>806</v>
      </c>
      <c r="H35">
        <v>2972</v>
      </c>
      <c r="I35">
        <v>34768</v>
      </c>
      <c r="J35">
        <v>16462</v>
      </c>
      <c r="K35">
        <v>6191</v>
      </c>
      <c r="L35">
        <v>24486</v>
      </c>
      <c r="M35">
        <v>96574</v>
      </c>
      <c r="N35">
        <v>3008</v>
      </c>
      <c r="O35">
        <v>99582</v>
      </c>
      <c r="P35">
        <v>2</v>
      </c>
      <c r="Q35">
        <v>99584</v>
      </c>
    </row>
    <row r="36" spans="1:17" ht="12.75">
      <c r="A36">
        <v>5</v>
      </c>
      <c r="B36" t="s">
        <v>77</v>
      </c>
      <c r="C36">
        <v>1</v>
      </c>
      <c r="D36">
        <v>1</v>
      </c>
      <c r="E36">
        <v>1478</v>
      </c>
      <c r="F36">
        <v>638</v>
      </c>
      <c r="G36">
        <v>190</v>
      </c>
      <c r="H36">
        <v>710</v>
      </c>
      <c r="I36">
        <v>7625</v>
      </c>
      <c r="J36">
        <v>3661</v>
      </c>
      <c r="K36">
        <v>1204</v>
      </c>
      <c r="L36">
        <v>4885</v>
      </c>
      <c r="M36">
        <v>20391</v>
      </c>
      <c r="N36">
        <v>843</v>
      </c>
      <c r="O36">
        <v>21234</v>
      </c>
      <c r="P36">
        <v>0</v>
      </c>
      <c r="Q36">
        <v>21234</v>
      </c>
    </row>
    <row r="37" spans="1:17" ht="12.75">
      <c r="A37">
        <v>5</v>
      </c>
      <c r="B37" t="s">
        <v>89</v>
      </c>
      <c r="C37">
        <v>1</v>
      </c>
      <c r="D37">
        <v>1</v>
      </c>
      <c r="E37">
        <v>2100</v>
      </c>
      <c r="F37">
        <v>669</v>
      </c>
      <c r="G37">
        <v>212</v>
      </c>
      <c r="H37">
        <v>937</v>
      </c>
      <c r="I37">
        <v>8081</v>
      </c>
      <c r="J37">
        <v>3474</v>
      </c>
      <c r="K37">
        <v>1568</v>
      </c>
      <c r="L37">
        <v>4431</v>
      </c>
      <c r="M37">
        <v>21472</v>
      </c>
      <c r="N37">
        <v>954</v>
      </c>
      <c r="O37">
        <v>22426</v>
      </c>
      <c r="P37">
        <v>-1</v>
      </c>
      <c r="Q37">
        <v>22425</v>
      </c>
    </row>
    <row r="38" spans="1:17" ht="12.75">
      <c r="A38">
        <v>5</v>
      </c>
      <c r="B38" t="s">
        <v>90</v>
      </c>
      <c r="C38">
        <v>1</v>
      </c>
      <c r="D38">
        <v>1</v>
      </c>
      <c r="E38">
        <v>2056</v>
      </c>
      <c r="F38">
        <v>921</v>
      </c>
      <c r="G38">
        <v>269</v>
      </c>
      <c r="H38">
        <v>1146</v>
      </c>
      <c r="I38">
        <v>14126</v>
      </c>
      <c r="J38">
        <v>5430</v>
      </c>
      <c r="K38">
        <v>2482</v>
      </c>
      <c r="L38">
        <v>6494</v>
      </c>
      <c r="M38">
        <v>32924</v>
      </c>
      <c r="N38">
        <v>2867</v>
      </c>
      <c r="O38">
        <v>35791</v>
      </c>
      <c r="P38">
        <v>1</v>
      </c>
      <c r="Q38">
        <v>35792</v>
      </c>
    </row>
    <row r="39" spans="1:17" ht="12.75">
      <c r="A39">
        <v>5</v>
      </c>
      <c r="B39" t="s">
        <v>97</v>
      </c>
      <c r="C39">
        <v>1</v>
      </c>
      <c r="D39">
        <v>1</v>
      </c>
      <c r="E39">
        <v>303</v>
      </c>
      <c r="F39">
        <v>117</v>
      </c>
      <c r="G39">
        <v>29</v>
      </c>
      <c r="H39">
        <v>82</v>
      </c>
      <c r="I39">
        <v>1636</v>
      </c>
      <c r="J39">
        <v>770</v>
      </c>
      <c r="K39">
        <v>362</v>
      </c>
      <c r="L39">
        <v>902</v>
      </c>
      <c r="M39">
        <v>4201</v>
      </c>
      <c r="N39">
        <v>141</v>
      </c>
      <c r="O39">
        <v>4342</v>
      </c>
      <c r="P39">
        <v>0</v>
      </c>
      <c r="Q39">
        <v>4342</v>
      </c>
    </row>
    <row r="40" spans="1:17" ht="12.75">
      <c r="A40">
        <v>6</v>
      </c>
      <c r="B40" t="s">
        <v>79</v>
      </c>
      <c r="C40">
        <v>1</v>
      </c>
      <c r="D40">
        <v>1</v>
      </c>
      <c r="E40">
        <v>2494</v>
      </c>
      <c r="F40">
        <v>812</v>
      </c>
      <c r="G40">
        <v>277</v>
      </c>
      <c r="H40">
        <v>812</v>
      </c>
      <c r="I40">
        <v>12761</v>
      </c>
      <c r="J40">
        <v>4872</v>
      </c>
      <c r="K40">
        <v>2755</v>
      </c>
      <c r="L40">
        <v>6298</v>
      </c>
      <c r="M40">
        <v>31081</v>
      </c>
      <c r="N40">
        <v>1036</v>
      </c>
      <c r="O40">
        <v>32117</v>
      </c>
      <c r="P40">
        <v>1</v>
      </c>
      <c r="Q40">
        <v>32118</v>
      </c>
    </row>
    <row r="41" spans="1:17" ht="12.75">
      <c r="A41">
        <v>6</v>
      </c>
      <c r="B41" t="s">
        <v>83</v>
      </c>
      <c r="C41">
        <v>1</v>
      </c>
      <c r="D41">
        <v>1</v>
      </c>
      <c r="E41">
        <v>1596</v>
      </c>
      <c r="F41">
        <v>652</v>
      </c>
      <c r="G41">
        <v>212</v>
      </c>
      <c r="H41">
        <v>679</v>
      </c>
      <c r="I41">
        <v>12163</v>
      </c>
      <c r="J41">
        <v>3695</v>
      </c>
      <c r="K41">
        <v>1860</v>
      </c>
      <c r="L41">
        <v>4891</v>
      </c>
      <c r="M41">
        <v>25748</v>
      </c>
      <c r="N41">
        <v>660</v>
      </c>
      <c r="O41">
        <v>26408</v>
      </c>
      <c r="P41">
        <v>0</v>
      </c>
      <c r="Q41">
        <v>26408</v>
      </c>
    </row>
    <row r="42" spans="1:17" ht="12.75">
      <c r="A42">
        <v>6</v>
      </c>
      <c r="B42" t="s">
        <v>84</v>
      </c>
      <c r="C42">
        <v>1</v>
      </c>
      <c r="D42">
        <v>1</v>
      </c>
      <c r="E42">
        <v>1338</v>
      </c>
      <c r="F42">
        <v>491</v>
      </c>
      <c r="G42">
        <v>113</v>
      </c>
      <c r="H42">
        <v>437</v>
      </c>
      <c r="I42">
        <v>7045</v>
      </c>
      <c r="J42">
        <v>2909</v>
      </c>
      <c r="K42">
        <v>965</v>
      </c>
      <c r="L42">
        <v>4068</v>
      </c>
      <c r="M42">
        <v>17366</v>
      </c>
      <c r="N42">
        <v>498</v>
      </c>
      <c r="O42">
        <v>17864</v>
      </c>
      <c r="P42">
        <v>0</v>
      </c>
      <c r="Q42">
        <v>17864</v>
      </c>
    </row>
    <row r="43" spans="1:17" ht="12.75">
      <c r="A43">
        <v>6</v>
      </c>
      <c r="B43" t="s">
        <v>86</v>
      </c>
      <c r="C43">
        <v>1</v>
      </c>
      <c r="D43">
        <v>1</v>
      </c>
      <c r="E43">
        <v>6931</v>
      </c>
      <c r="F43">
        <v>2967</v>
      </c>
      <c r="G43">
        <v>527</v>
      </c>
      <c r="H43">
        <v>3238</v>
      </c>
      <c r="I43">
        <v>40188</v>
      </c>
      <c r="J43">
        <v>17102</v>
      </c>
      <c r="K43">
        <v>6949</v>
      </c>
      <c r="L43">
        <v>25664</v>
      </c>
      <c r="M43">
        <v>103566</v>
      </c>
      <c r="N43">
        <v>3191</v>
      </c>
      <c r="O43">
        <v>106757</v>
      </c>
      <c r="P43">
        <v>4</v>
      </c>
      <c r="Q43">
        <v>106761</v>
      </c>
    </row>
    <row r="44" spans="1:17" ht="12.75">
      <c r="A44">
        <v>6</v>
      </c>
      <c r="B44" t="s">
        <v>98</v>
      </c>
      <c r="C44">
        <v>1</v>
      </c>
      <c r="D44">
        <v>1</v>
      </c>
      <c r="E44">
        <v>507</v>
      </c>
      <c r="F44">
        <v>135</v>
      </c>
      <c r="G44">
        <v>54</v>
      </c>
      <c r="H44">
        <v>142</v>
      </c>
      <c r="I44">
        <v>2548</v>
      </c>
      <c r="J44">
        <v>888</v>
      </c>
      <c r="K44">
        <v>627</v>
      </c>
      <c r="L44">
        <v>1109</v>
      </c>
      <c r="M44">
        <v>6010</v>
      </c>
      <c r="N44">
        <v>183</v>
      </c>
      <c r="O44">
        <v>6193</v>
      </c>
      <c r="P44">
        <v>0</v>
      </c>
      <c r="Q44">
        <v>6193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2017-11-13T04:32:21Z</dcterms:modified>
  <cp:category/>
  <cp:version/>
  <cp:contentType/>
  <cp:contentStatus/>
</cp:coreProperties>
</file>