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LZ8" i="5"/>
  <c r="LQ8" i="5"/>
  <c r="LR12" i="5" s="1"/>
  <c r="LP8" i="5"/>
  <c r="LG8" i="5"/>
  <c r="LI12" i="5" s="1"/>
  <c r="LF8" i="5"/>
  <c r="KW8" i="5"/>
  <c r="KW12" i="5" s="1"/>
  <c r="KV8" i="5"/>
  <c r="KU8" i="5"/>
  <c r="KL8" i="5"/>
  <c r="KK8" i="5"/>
  <c r="KB8" i="5"/>
  <c r="KD12" i="5" s="1"/>
  <c r="KA8" i="5"/>
  <c r="JR8" i="5"/>
  <c r="JQ8" i="5"/>
  <c r="JH8" i="5"/>
  <c r="JJ12" i="5" s="1"/>
  <c r="JG8" i="5"/>
  <c r="IX8" i="5"/>
  <c r="IW8" i="5"/>
  <c r="IV8" i="5"/>
  <c r="IM8" i="5"/>
  <c r="IM12" i="5" s="1"/>
  <c r="IL8" i="5"/>
  <c r="IC8" i="5"/>
  <c r="IE12" i="5" s="1"/>
  <c r="IB8" i="5"/>
  <c r="HS8" i="5"/>
  <c r="HW12" i="5" s="1"/>
  <c r="HR8" i="5"/>
  <c r="HI8" i="5"/>
  <c r="HJ12" i="5" s="1"/>
  <c r="HH8" i="5"/>
  <c r="GY8" i="5"/>
  <c r="HC12" i="5" s="1"/>
  <c r="GX8" i="5"/>
  <c r="GW8" i="5"/>
  <c r="GN8" i="5"/>
  <c r="GO12" i="5" s="1"/>
  <c r="GM8" i="5"/>
  <c r="GC8" i="5"/>
  <c r="FS8" i="5"/>
  <c r="FI8" i="5"/>
  <c r="EZ8" i="5"/>
  <c r="FA12" i="5" s="1"/>
  <c r="EY8" i="5"/>
  <c r="EX8" i="5"/>
  <c r="EN8" i="5"/>
  <c r="ED8" i="5"/>
  <c r="DT8" i="5"/>
  <c r="DJ8" i="5"/>
  <c r="CZ8" i="5"/>
  <c r="CY8" i="5"/>
  <c r="CO8" i="5"/>
  <c r="CE8" i="5"/>
  <c r="BT8" i="5"/>
  <c r="BI8" i="5"/>
  <c r="AX8" i="5"/>
  <c r="AX6" i="5"/>
  <c r="L19" i="4" s="1"/>
  <c r="AW6" i="5"/>
  <c r="AV6" i="5"/>
  <c r="AU6" i="5"/>
  <c r="AT6" i="5"/>
  <c r="L16" i="4" s="1"/>
  <c r="AS6" i="5"/>
  <c r="AR6" i="5"/>
  <c r="H16" i="4" s="1"/>
  <c r="AQ6" i="5"/>
  <c r="AP6" i="5"/>
  <c r="N15" i="4" s="1"/>
  <c r="AO6" i="5"/>
  <c r="AN6" i="5"/>
  <c r="J15" i="4" s="1"/>
  <c r="AM6" i="5"/>
  <c r="AL6" i="5"/>
  <c r="F15" i="4" s="1"/>
  <c r="AK6" i="5"/>
  <c r="AJ6" i="5"/>
  <c r="L14" i="4" s="1"/>
  <c r="AI6" i="5"/>
  <c r="AH6" i="5"/>
  <c r="H14" i="4" s="1"/>
  <c r="AG6" i="5"/>
  <c r="AF6" i="5"/>
  <c r="AE6" i="5"/>
  <c r="AD6" i="5"/>
  <c r="J13" i="4" s="1"/>
  <c r="AC6" i="5"/>
  <c r="AB6" i="5"/>
  <c r="F13" i="4" s="1"/>
  <c r="AA6" i="5"/>
  <c r="Z6" i="5"/>
  <c r="L12" i="4" s="1"/>
  <c r="Y6" i="5"/>
  <c r="X6" i="5"/>
  <c r="H12" i="4" s="1"/>
  <c r="W6" i="5"/>
  <c r="V6" i="5"/>
  <c r="F9" i="4" s="1"/>
  <c r="U6" i="5"/>
  <c r="T6" i="5"/>
  <c r="S6" i="5"/>
  <c r="R6" i="5"/>
  <c r="Q6" i="5"/>
  <c r="P6" i="5"/>
  <c r="N5" i="4" s="1"/>
  <c r="O6" i="5"/>
  <c r="J5" i="4" s="1"/>
  <c r="N6" i="5"/>
  <c r="F5" i="4" s="1"/>
  <c r="M6" i="5"/>
  <c r="GD8" i="5" s="1"/>
  <c r="L6" i="5"/>
  <c r="K6" i="5"/>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F16" i="4"/>
  <c r="L15" i="4"/>
  <c r="H15" i="4"/>
  <c r="N14" i="4"/>
  <c r="J14" i="4"/>
  <c r="F14" i="4"/>
  <c r="N13" i="4"/>
  <c r="L13" i="4"/>
  <c r="H13" i="4"/>
  <c r="N12" i="4"/>
  <c r="J12" i="4"/>
  <c r="F12" i="4"/>
  <c r="N7" i="4"/>
  <c r="B7" i="4"/>
  <c r="B5" i="4"/>
  <c r="N3" i="4"/>
  <c r="B3" i="4"/>
  <c r="FT8" i="5" l="1"/>
  <c r="FW12" i="5" s="1"/>
  <c r="GG18" i="5"/>
  <c r="GF18" i="5"/>
  <c r="GE18" i="5"/>
  <c r="GH18" i="5"/>
  <c r="GD18" i="5"/>
  <c r="GH12" i="5"/>
  <c r="GD12" i="5"/>
  <c r="GG12" i="5"/>
  <c r="GF12" i="5"/>
  <c r="GE12" i="5"/>
  <c r="MM16" i="5"/>
  <c r="KY16" i="5"/>
  <c r="JJ16" i="5"/>
  <c r="HU16" i="5"/>
  <c r="GF16" i="5"/>
  <c r="EQ16" i="5"/>
  <c r="DC16" i="5"/>
  <c r="BL16" i="5"/>
  <c r="MC16" i="5"/>
  <c r="KN16" i="5"/>
  <c r="IZ16" i="5"/>
  <c r="HK16" i="5"/>
  <c r="FV16" i="5"/>
  <c r="EG16" i="5"/>
  <c r="CR16" i="5"/>
  <c r="BA16" i="5"/>
  <c r="LS16" i="5"/>
  <c r="KD16" i="5"/>
  <c r="IO16" i="5"/>
  <c r="HA16" i="5"/>
  <c r="LI16" i="5"/>
  <c r="JT16" i="5"/>
  <c r="IE16" i="5"/>
  <c r="GP16" i="5"/>
  <c r="FB16" i="5"/>
  <c r="DM16" i="5"/>
  <c r="BW16" i="5"/>
  <c r="DW16" i="5"/>
  <c r="LS10" i="5"/>
  <c r="KD10" i="5"/>
  <c r="IO10" i="5"/>
  <c r="HA10" i="5"/>
  <c r="FL10" i="5"/>
  <c r="DW10" i="5"/>
  <c r="CH10" i="5"/>
  <c r="CH16" i="5"/>
  <c r="LI10" i="5"/>
  <c r="JT10" i="5"/>
  <c r="IE10" i="5"/>
  <c r="GP10" i="5"/>
  <c r="FB10" i="5"/>
  <c r="DM10" i="5"/>
  <c r="BW10" i="5"/>
  <c r="MM10" i="5"/>
  <c r="KY10" i="5"/>
  <c r="JJ10" i="5"/>
  <c r="HU10" i="5"/>
  <c r="GF10" i="5"/>
  <c r="EQ10" i="5"/>
  <c r="DC10" i="5"/>
  <c r="BL10" i="5"/>
  <c r="FL16" i="5"/>
  <c r="MC10" i="5"/>
  <c r="KN10" i="5"/>
  <c r="IZ10" i="5"/>
  <c r="HK10" i="5"/>
  <c r="FV10" i="5"/>
  <c r="EG10" i="5"/>
  <c r="CR10" i="5"/>
  <c r="BA10" i="5"/>
  <c r="J11" i="4"/>
  <c r="FJ8" i="5"/>
  <c r="JB18" i="5"/>
  <c r="IX18" i="5"/>
  <c r="IZ12" i="5"/>
  <c r="JA18" i="5"/>
  <c r="IZ18" i="5"/>
  <c r="IY18" i="5"/>
  <c r="JT18" i="5"/>
  <c r="JV12" i="5"/>
  <c r="JR12" i="5"/>
  <c r="JS18" i="5"/>
  <c r="JV18" i="5"/>
  <c r="JR18" i="5"/>
  <c r="JU18" i="5"/>
  <c r="KP18" i="5"/>
  <c r="KL18" i="5"/>
  <c r="KN12" i="5"/>
  <c r="KO18" i="5"/>
  <c r="KN18" i="5"/>
  <c r="KM18" i="5"/>
  <c r="KO12" i="5"/>
  <c r="E10" i="5"/>
  <c r="EZ12" i="5"/>
  <c r="FD12" i="5"/>
  <c r="FV12" i="5"/>
  <c r="GN12" i="5"/>
  <c r="GR12" i="5"/>
  <c r="HM12" i="5"/>
  <c r="IX12" i="5"/>
  <c r="JH12" i="5"/>
  <c r="JS12" i="5"/>
  <c r="KC12" i="5"/>
  <c r="KM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LH12" i="5"/>
  <c r="ME18" i="5"/>
  <c r="MA18" i="5"/>
  <c r="MC12" i="5"/>
  <c r="MD18" i="5"/>
  <c r="MB12" i="5"/>
  <c r="MC18" i="5"/>
  <c r="MB18" i="5"/>
  <c r="MD12" i="5"/>
  <c r="B10" i="5"/>
  <c r="F10" i="5"/>
  <c r="GY12" i="5"/>
  <c r="HI12" i="5"/>
  <c r="HS12" i="5"/>
  <c r="ID12" i="5"/>
  <c r="IN12" i="5"/>
  <c r="IY12" i="5"/>
  <c r="JT12" i="5"/>
  <c r="KP12" i="5"/>
  <c r="FB18" i="5"/>
  <c r="FA18" i="5"/>
  <c r="FD18" i="5"/>
  <c r="EZ18" i="5"/>
  <c r="FC18" i="5"/>
  <c r="FT18" i="5"/>
  <c r="FW18" i="5"/>
  <c r="GP18" i="5"/>
  <c r="GO18" i="5"/>
  <c r="GR18" i="5"/>
  <c r="GN18" i="5"/>
  <c r="GQ18" i="5"/>
  <c r="JK18" i="5"/>
  <c r="JI12" i="5"/>
  <c r="JJ18" i="5"/>
  <c r="JI18" i="5"/>
  <c r="JL18" i="5"/>
  <c r="JH18" i="5"/>
  <c r="KC18" i="5"/>
  <c r="KE12" i="5"/>
  <c r="KF18" i="5"/>
  <c r="KB18" i="5"/>
  <c r="KE18" i="5"/>
  <c r="KD18" i="5"/>
  <c r="C10" i="5"/>
  <c r="FB12" i="5"/>
  <c r="FX12" i="5"/>
  <c r="GP12" i="5"/>
  <c r="GZ12" i="5"/>
  <c r="HU12" i="5"/>
  <c r="IO12" i="5"/>
  <c r="JA12" i="5"/>
  <c r="JK12" i="5"/>
  <c r="JU12" i="5"/>
  <c r="KF12" i="5"/>
  <c r="MA12" i="5"/>
  <c r="HM18" i="5"/>
  <c r="HI18" i="5"/>
  <c r="HK12" i="5"/>
  <c r="HL18" i="5"/>
  <c r="HK18" i="5"/>
  <c r="HJ18" i="5"/>
  <c r="IE18" i="5"/>
  <c r="IG12" i="5"/>
  <c r="IC12" i="5"/>
  <c r="ID18" i="5"/>
  <c r="IG18" i="5"/>
  <c r="IC18" i="5"/>
  <c r="IF18" i="5"/>
  <c r="KZ18" i="5"/>
  <c r="KX12" i="5"/>
  <c r="KY18" i="5"/>
  <c r="LA12" i="5"/>
  <c r="KX18" i="5"/>
  <c r="LA18" i="5"/>
  <c r="KW18" i="5"/>
  <c r="KY12" i="5"/>
  <c r="LR18" i="5"/>
  <c r="LT12" i="5"/>
  <c r="LU18" i="5"/>
  <c r="LQ18" i="5"/>
  <c r="LS12" i="5"/>
  <c r="LT18" i="5"/>
  <c r="LS18" i="5"/>
  <c r="LU12" i="5"/>
  <c r="LQ12" i="5"/>
  <c r="MN18" i="5"/>
  <c r="ML12" i="5"/>
  <c r="MM18" i="5"/>
  <c r="MO12" i="5"/>
  <c r="MK12" i="5"/>
  <c r="ML18" i="5"/>
  <c r="MO18" i="5"/>
  <c r="MK18" i="5"/>
  <c r="MM12" i="5"/>
  <c r="FC12" i="5"/>
  <c r="GQ12" i="5"/>
  <c r="HA12" i="5"/>
  <c r="HL12" i="5"/>
  <c r="HV12" i="5"/>
  <c r="IF12" i="5"/>
  <c r="IQ12" i="5"/>
  <c r="JB12" i="5"/>
  <c r="JL12" i="5"/>
  <c r="KB12" i="5"/>
  <c r="KL12" i="5"/>
  <c r="KZ12" i="5"/>
  <c r="ME12" i="5"/>
  <c r="FT12" i="5" l="1"/>
  <c r="FU18" i="5"/>
  <c r="FX18" i="5"/>
  <c r="FU12" i="5"/>
  <c r="FV18" i="5"/>
  <c r="LQ16" i="5"/>
  <c r="KB16" i="5"/>
  <c r="IM16" i="5"/>
  <c r="GY16" i="5"/>
  <c r="FJ16" i="5"/>
  <c r="DU16" i="5"/>
  <c r="CF16" i="5"/>
  <c r="LG16" i="5"/>
  <c r="JR16" i="5"/>
  <c r="IC16" i="5"/>
  <c r="GN16" i="5"/>
  <c r="EZ16" i="5"/>
  <c r="DK16" i="5"/>
  <c r="BU16" i="5"/>
  <c r="MK16" i="5"/>
  <c r="KW16" i="5"/>
  <c r="JH16" i="5"/>
  <c r="HS16" i="5"/>
  <c r="GD16" i="5"/>
  <c r="MA16" i="5"/>
  <c r="KL16" i="5"/>
  <c r="IX16" i="5"/>
  <c r="HI16" i="5"/>
  <c r="FT16" i="5"/>
  <c r="EE16" i="5"/>
  <c r="CP16" i="5"/>
  <c r="AY16" i="5"/>
  <c r="BJ16" i="5"/>
  <c r="MK10" i="5"/>
  <c r="KW10" i="5"/>
  <c r="JH10" i="5"/>
  <c r="HS10" i="5"/>
  <c r="GD10" i="5"/>
  <c r="EO10" i="5"/>
  <c r="DA10" i="5"/>
  <c r="BJ10" i="5"/>
  <c r="F11" i="4"/>
  <c r="MA10" i="5"/>
  <c r="KL10" i="5"/>
  <c r="IX10" i="5"/>
  <c r="HI10" i="5"/>
  <c r="FT10" i="5"/>
  <c r="EE10" i="5"/>
  <c r="CP10" i="5"/>
  <c r="AY10" i="5"/>
  <c r="EO16" i="5"/>
  <c r="LQ10" i="5"/>
  <c r="KB10" i="5"/>
  <c r="IM10" i="5"/>
  <c r="GY10" i="5"/>
  <c r="FJ10" i="5"/>
  <c r="DU10" i="5"/>
  <c r="CF10" i="5"/>
  <c r="DA16" i="5"/>
  <c r="LG10" i="5"/>
  <c r="JR10" i="5"/>
  <c r="IC10" i="5"/>
  <c r="GN10" i="5"/>
  <c r="EZ10" i="5"/>
  <c r="DK10" i="5"/>
  <c r="BU10" i="5"/>
  <c r="FK18" i="5"/>
  <c r="FN18" i="5"/>
  <c r="FJ18" i="5"/>
  <c r="FM18" i="5"/>
  <c r="FL18" i="5"/>
  <c r="FL12" i="5"/>
  <c r="FK12" i="5"/>
  <c r="FN12" i="5"/>
  <c r="FJ12" i="5"/>
  <c r="FM12" i="5"/>
  <c r="LH16" i="5"/>
  <c r="JS16" i="5"/>
  <c r="ID16" i="5"/>
  <c r="GO16" i="5"/>
  <c r="FA16" i="5"/>
  <c r="DL16" i="5"/>
  <c r="BV16" i="5"/>
  <c r="ML16" i="5"/>
  <c r="KX16" i="5"/>
  <c r="JI16" i="5"/>
  <c r="HT16" i="5"/>
  <c r="GE16" i="5"/>
  <c r="EP16" i="5"/>
  <c r="DB16" i="5"/>
  <c r="BK16" i="5"/>
  <c r="MB16" i="5"/>
  <c r="KM16" i="5"/>
  <c r="IY16" i="5"/>
  <c r="HJ16" i="5"/>
  <c r="FU16" i="5"/>
  <c r="LR16" i="5"/>
  <c r="KC16" i="5"/>
  <c r="IN16" i="5"/>
  <c r="GZ16" i="5"/>
  <c r="FK16" i="5"/>
  <c r="DV16" i="5"/>
  <c r="CG16" i="5"/>
  <c r="CQ16" i="5"/>
  <c r="MB10" i="5"/>
  <c r="KM10" i="5"/>
  <c r="IY10" i="5"/>
  <c r="HJ10" i="5"/>
  <c r="FU10" i="5"/>
  <c r="EF10" i="5"/>
  <c r="CQ10" i="5"/>
  <c r="AZ10" i="5"/>
  <c r="H11" i="4"/>
  <c r="AZ16" i="5"/>
  <c r="LR10" i="5"/>
  <c r="KC10" i="5"/>
  <c r="IN10" i="5"/>
  <c r="GZ10" i="5"/>
  <c r="FK10" i="5"/>
  <c r="DV10" i="5"/>
  <c r="CG10" i="5"/>
  <c r="LH10" i="5"/>
  <c r="JS10" i="5"/>
  <c r="ID10" i="5"/>
  <c r="GO10" i="5"/>
  <c r="FA10" i="5"/>
  <c r="DL10" i="5"/>
  <c r="BV10" i="5"/>
  <c r="EF16"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ME16" i="5"/>
  <c r="KP16" i="5"/>
  <c r="JB16" i="5"/>
  <c r="HM16" i="5"/>
  <c r="FX16" i="5"/>
  <c r="EI16" i="5"/>
  <c r="CT16" i="5"/>
  <c r="BC16" i="5"/>
  <c r="MO10" i="5"/>
  <c r="LA10" i="5"/>
  <c r="JL10" i="5"/>
  <c r="HW10" i="5"/>
  <c r="GH10" i="5"/>
  <c r="ES10" i="5"/>
  <c r="DE10" i="5"/>
  <c r="BN10" i="5"/>
  <c r="N11" i="4"/>
  <c r="ES16" i="5"/>
  <c r="ME10" i="5"/>
  <c r="KP10" i="5"/>
  <c r="JB10" i="5"/>
  <c r="HM10" i="5"/>
  <c r="FX10" i="5"/>
  <c r="EI10" i="5"/>
  <c r="CT10" i="5"/>
  <c r="BC10" i="5"/>
  <c r="DE16" i="5"/>
  <c r="LU10" i="5"/>
  <c r="KF10" i="5"/>
  <c r="IQ10" i="5"/>
  <c r="HC10" i="5"/>
  <c r="FN10" i="5"/>
  <c r="DY10" i="5"/>
  <c r="CJ10" i="5"/>
  <c r="BN16" i="5"/>
  <c r="LK10" i="5"/>
  <c r="JV10" i="5"/>
  <c r="IG10" i="5"/>
  <c r="GR10" i="5"/>
  <c r="FD10" i="5"/>
  <c r="DO10" i="5"/>
  <c r="BY10" i="5"/>
  <c r="MD16" i="5"/>
  <c r="KO16" i="5"/>
  <c r="JA16" i="5"/>
  <c r="HL16" i="5"/>
  <c r="FW16" i="5"/>
  <c r="EH16" i="5"/>
  <c r="CS16" i="5"/>
  <c r="BB16" i="5"/>
  <c r="LT16" i="5"/>
  <c r="KE16" i="5"/>
  <c r="IP16" i="5"/>
  <c r="HB16" i="5"/>
  <c r="FM16" i="5"/>
  <c r="DX16" i="5"/>
  <c r="CI16" i="5"/>
  <c r="LJ16" i="5"/>
  <c r="JU16" i="5"/>
  <c r="IF16" i="5"/>
  <c r="GQ16" i="5"/>
  <c r="MN16" i="5"/>
  <c r="KZ16" i="5"/>
  <c r="JK16" i="5"/>
  <c r="HV16" i="5"/>
  <c r="GG16" i="5"/>
  <c r="ER16" i="5"/>
  <c r="DD16" i="5"/>
  <c r="BM16" i="5"/>
  <c r="FC16" i="5"/>
  <c r="LJ10" i="5"/>
  <c r="JU10" i="5"/>
  <c r="IF10" i="5"/>
  <c r="GQ10" i="5"/>
  <c r="FC10" i="5"/>
  <c r="DN10" i="5"/>
  <c r="BX10" i="5"/>
  <c r="DN16" i="5"/>
  <c r="MN10" i="5"/>
  <c r="KZ10" i="5"/>
  <c r="JK10" i="5"/>
  <c r="HV10" i="5"/>
  <c r="GG10" i="5"/>
  <c r="ER10" i="5"/>
  <c r="DD10" i="5"/>
  <c r="BM10" i="5"/>
  <c r="BX16" i="5"/>
  <c r="MD10" i="5"/>
  <c r="KO10" i="5"/>
  <c r="JA10" i="5"/>
  <c r="HL10" i="5"/>
  <c r="FW10" i="5"/>
  <c r="EH10" i="5"/>
  <c r="CS10" i="5"/>
  <c r="BB10" i="5"/>
  <c r="L11" i="4"/>
  <c r="LT10" i="5"/>
  <c r="KE10" i="5"/>
  <c r="IP10" i="5"/>
  <c r="HB10" i="5"/>
  <c r="FM10" i="5"/>
  <c r="DX10" i="5"/>
  <c r="CI10" i="5"/>
</calcChain>
</file>

<file path=xl/sharedStrings.xml><?xml version="1.0" encoding="utf-8"?>
<sst xmlns="http://schemas.openxmlformats.org/spreadsheetml/2006/main" count="778" uniqueCount="187">
  <si>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</si>
  <si>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</si>
  <si>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</si>
  <si>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</si>
  <si>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</si>
  <si>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</si>
  <si>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</si>
  <si>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</si>
  <si>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</si>
  <si>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</si>
  <si>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</si>
  <si>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</si>
  <si>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</si>
  <si>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</si>
  <si>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</si>
  <si>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</si>
  <si>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</si>
  <si>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</si>
  <si>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</si>
  <si>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</si>
  <si>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</si>
  <si>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</si>
  <si>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</si>
  <si>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</si>
  <si>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</si>
  <si>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</si>
  <si>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</si>
  <si>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</si>
  <si>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</si>
  <si>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</si>
  <si>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</si>
  <si>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</si>
  <si>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</si>
  <si>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</si>
  <si>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</si>
  <si>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</si>
  <si>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</si>
  <si>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</si>
  <si>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</si>
  <si>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</si>
  <si>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</si>
  <si>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</si>
  <si>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</si>
  <si>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</si>
  <si>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</si>
  <si>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</si>
  <si>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</si>
  <si>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</si>
  <si>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</si>
  <si>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</si>
  <si>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</si>
  <si>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</si>
  <si>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</si>
  <si>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</si>
  <si>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</si>
  <si>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</si>
  <si>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</si>
  <si>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</si>
  <si>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</si>
  <si>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</si>
  <si>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</si>
  <si>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</si>
  <si>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</si>
  <si>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</si>
  <si>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</si>
  <si>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</si>
  <si>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</si>
  <si>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</si>
  <si>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</si>
  <si>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</si>
  <si>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</si>
  <si>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</si>
  <si>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</si>
  <si>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</si>
  <si>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</si>
  <si>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</si>
  <si>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</si>
  <si>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</si>
  <si>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</si>
  <si>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</si>
  <si>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</si>
  <si>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</si>
  <si>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</si>
  <si>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</si>
  <si>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</si>
  <si>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</si>
  <si>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</si>
  <si>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</si>
  <si>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</si>
  <si>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</si>
  <si>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</si>
  <si>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</si>
  <si>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</si>
  <si>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</si>
  <si>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</si>
  <si>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</si>
  <si>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</si>
  <si>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</si>
  <si>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</si>
  <si>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</si>
  <si>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</si>
  <si>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</si>
  <si>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</si>
  <si>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</si>
  <si>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</si>
  <si>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</si>
  <si>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</si>
  <si>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</si>
  <si>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</si>
  <si>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</si>
  <si>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</si>
  <si>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</si>
  <si>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</si>
  <si>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</si>
  <si>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</si>
  <si>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</si>
  <si>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030007</t>
  </si>
  <si>
    <t>46</t>
  </si>
  <si>
    <t>04</t>
  </si>
  <si>
    <t>0</t>
  </si>
  <si>
    <t>000</t>
  </si>
  <si>
    <t>岩手県</t>
  </si>
  <si>
    <t>法適用</t>
  </si>
  <si>
    <t>電気事業</t>
  </si>
  <si>
    <t/>
  </si>
  <si>
    <t>-</t>
  </si>
  <si>
    <t>平成30年3月31日　胆沢第二発電所　ほか</t>
  </si>
  <si>
    <t>平成30年3月31日　相去太陽光発電所</t>
  </si>
  <si>
    <t>無</t>
  </si>
  <si>
    <t>東北電力株式会社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</si>
  <si>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</si>
  <si>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</si>
  <si>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</si>
  <si>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</si>
  <si>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</si>
  <si>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</si>
  <si>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</si>
  <si>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</si>
  <si>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</si>
  <si>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</si>
  <si>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</si>
  <si>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</si>
  <si>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</si>
  <si>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</si>
  <si>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</si>
  <si>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</si>
  <si>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</si>
  <si>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</si>
  <si>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</si>
  <si>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</si>
  <si>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</si>
  <si>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</si>
  <si>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</si>
  <si>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</si>
  <si>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</si>
  <si>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</si>
  <si>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</si>
  <si>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</si>
  <si>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</si>
  <si>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</si>
  <si>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</si>
  <si>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</si>
  <si>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</si>
  <si>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</si>
  <si>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</si>
  <si>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</si>
  <si>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</si>
  <si>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</si>
  <si>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</si>
  <si>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</si>
  <si>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</si>
  <si>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</si>
  <si>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</si>
  <si>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</si>
  <si>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</si>
  <si>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</si>
  <si>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</si>
  <si>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</si>
  <si>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</si>
  <si>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</si>
  <si>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</si>
  <si>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</si>
  <si>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平成33年12月31日　稲庭高原風力発電所</t>
    <rPh sb="12" eb="14">
      <t>イナニワ</t>
    </rPh>
    <rPh sb="14" eb="16">
      <t>コウゲン</t>
    </rPh>
    <rPh sb="16" eb="18">
      <t>フウリョク</t>
    </rPh>
    <rPh sb="18" eb="20">
      <t>ハツデン</t>
    </rPh>
    <rPh sb="20" eb="21">
      <t>ショ</t>
    </rPh>
    <phoneticPr fontId="3"/>
  </si>
  <si>
    <t xml:space="preserve">　平成28年度の岩手県の電気事業は、新規発電所の建設を進め本県の電力自給率の向上に努めたほか、長期経営方針（Ｈ22～Ｈ31）及び中期経営計画等に基づき取組を進め、安定した経営を維持するなど、現時点での経営リスクは少ないものと考えています。
　今後は、電力システム改革の動向など事業を取り巻く環境変化への対応や、ＦＩＴ適用終了（風力：Ｈ33）後の事業のあり方などを検討するほか、引き続き新規発電所の建設を進めるとともに、東北電力との共同の取組である『いわて復興パワー』により、震災復興及びふるさと振興に寄与するなど地域貢献にも取り組んでいきます。
</t>
    <rPh sb="1" eb="3">
      <t>ヘイセイ</t>
    </rPh>
    <rPh sb="5" eb="6">
      <t>ネン</t>
    </rPh>
    <rPh sb="6" eb="7">
      <t>ド</t>
    </rPh>
    <rPh sb="8" eb="10">
      <t>イワテ</t>
    </rPh>
    <rPh sb="10" eb="11">
      <t>ケン</t>
    </rPh>
    <rPh sb="12" eb="14">
      <t>デンキ</t>
    </rPh>
    <rPh sb="14" eb="16">
      <t>ジギョウ</t>
    </rPh>
    <rPh sb="18" eb="20">
      <t>シンキ</t>
    </rPh>
    <rPh sb="20" eb="22">
      <t>ハツデン</t>
    </rPh>
    <rPh sb="22" eb="23">
      <t>ショ</t>
    </rPh>
    <rPh sb="24" eb="26">
      <t>ケンセツ</t>
    </rPh>
    <rPh sb="27" eb="28">
      <t>スス</t>
    </rPh>
    <rPh sb="29" eb="31">
      <t>ホンケン</t>
    </rPh>
    <rPh sb="32" eb="34">
      <t>デンリョク</t>
    </rPh>
    <rPh sb="34" eb="37">
      <t>ジキュウリツ</t>
    </rPh>
    <rPh sb="38" eb="40">
      <t>コウジョウ</t>
    </rPh>
    <rPh sb="41" eb="42">
      <t>ツト</t>
    </rPh>
    <rPh sb="47" eb="49">
      <t>チョウキ</t>
    </rPh>
    <rPh sb="49" eb="51">
      <t>ケイエイ</t>
    </rPh>
    <rPh sb="51" eb="53">
      <t>ホウシン</t>
    </rPh>
    <rPh sb="62" eb="63">
      <t>オヨ</t>
    </rPh>
    <rPh sb="64" eb="66">
      <t>チュウキ</t>
    </rPh>
    <rPh sb="66" eb="68">
      <t>ケイエイ</t>
    </rPh>
    <rPh sb="68" eb="70">
      <t>ケイカク</t>
    </rPh>
    <rPh sb="70" eb="71">
      <t>トウ</t>
    </rPh>
    <rPh sb="72" eb="73">
      <t>モト</t>
    </rPh>
    <rPh sb="75" eb="77">
      <t>トリクミ</t>
    </rPh>
    <rPh sb="78" eb="79">
      <t>スス</t>
    </rPh>
    <rPh sb="81" eb="83">
      <t>アンテイ</t>
    </rPh>
    <rPh sb="85" eb="87">
      <t>ケイエイ</t>
    </rPh>
    <rPh sb="88" eb="90">
      <t>イジ</t>
    </rPh>
    <rPh sb="95" eb="98">
      <t>ゲンジテン</t>
    </rPh>
    <rPh sb="100" eb="102">
      <t>ケイエイ</t>
    </rPh>
    <rPh sb="106" eb="107">
      <t>スク</t>
    </rPh>
    <rPh sb="112" eb="113">
      <t>カンガ</t>
    </rPh>
    <rPh sb="121" eb="123">
      <t>コンゴ</t>
    </rPh>
    <rPh sb="125" eb="127">
      <t>デンリョク</t>
    </rPh>
    <rPh sb="131" eb="133">
      <t>カイカク</t>
    </rPh>
    <rPh sb="134" eb="136">
      <t>ドウコウ</t>
    </rPh>
    <rPh sb="138" eb="140">
      <t>ジギョウ</t>
    </rPh>
    <rPh sb="141" eb="142">
      <t>ト</t>
    </rPh>
    <rPh sb="143" eb="144">
      <t>マ</t>
    </rPh>
    <rPh sb="145" eb="147">
      <t>カンキョウ</t>
    </rPh>
    <rPh sb="147" eb="149">
      <t>ヘンカ</t>
    </rPh>
    <rPh sb="151" eb="153">
      <t>タイオウ</t>
    </rPh>
    <rPh sb="158" eb="160">
      <t>テキヨウ</t>
    </rPh>
    <rPh sb="160" eb="162">
      <t>シュウリョウ</t>
    </rPh>
    <rPh sb="163" eb="165">
      <t>フウリョク</t>
    </rPh>
    <rPh sb="170" eb="171">
      <t>ゴ</t>
    </rPh>
    <rPh sb="172" eb="174">
      <t>ジギョウ</t>
    </rPh>
    <rPh sb="177" eb="178">
      <t>カタ</t>
    </rPh>
    <rPh sb="181" eb="183">
      <t>ケントウ</t>
    </rPh>
    <rPh sb="188" eb="189">
      <t>ヒ</t>
    </rPh>
    <rPh sb="190" eb="191">
      <t>ツヅ</t>
    </rPh>
    <rPh sb="192" eb="194">
      <t>シンキ</t>
    </rPh>
    <rPh sb="194" eb="196">
      <t>ハツデン</t>
    </rPh>
    <rPh sb="196" eb="197">
      <t>ショ</t>
    </rPh>
    <rPh sb="198" eb="200">
      <t>ケンセツ</t>
    </rPh>
    <rPh sb="201" eb="202">
      <t>スス</t>
    </rPh>
    <rPh sb="209" eb="211">
      <t>トウホク</t>
    </rPh>
    <rPh sb="211" eb="213">
      <t>デンリョク</t>
    </rPh>
    <rPh sb="215" eb="217">
      <t>キョウドウ</t>
    </rPh>
    <rPh sb="218" eb="220">
      <t>トリクミ</t>
    </rPh>
    <rPh sb="256" eb="258">
      <t>チイキ</t>
    </rPh>
    <rPh sb="258" eb="260">
      <t>コウケン</t>
    </rPh>
    <rPh sb="262" eb="263">
      <t>ト</t>
    </rPh>
    <rPh sb="264" eb="265">
      <t>ク</t>
    </rPh>
    <phoneticPr fontId="3"/>
  </si>
  <si>
    <r>
      <rPr>
        <u/>
        <sz val="18"/>
        <color theme="1"/>
        <rFont val="ＭＳ ゴシック"/>
        <family val="3"/>
        <charset val="128"/>
      </rPr>
      <t>利益剰余金については、経営戦略における長期収支計画に基づき将来的な収支を踏まえ、活用していきます。</t>
    </r>
    <r>
      <rPr>
        <sz val="18"/>
        <color theme="1"/>
        <rFont val="ＭＳ ゴシック"/>
        <family val="3"/>
        <charset val="128"/>
      </rPr>
      <t xml:space="preserve">
平成28年度の利益</t>
    </r>
    <r>
      <rPr>
        <u/>
        <sz val="18"/>
        <color theme="1"/>
        <rFont val="ＭＳ ゴシック"/>
        <family val="3"/>
        <charset val="128"/>
      </rPr>
      <t>は以下のとおり処分しています。</t>
    </r>
    <r>
      <rPr>
        <sz val="18"/>
        <color theme="1"/>
        <rFont val="ＭＳ ゴシック"/>
        <family val="3"/>
        <charset val="128"/>
      </rPr>
      <t xml:space="preserve">
　資本金への組入れ　2,404,747千円
　減債積立金の積立て　491,132千円
　建設改良積立金の積立て　491,132千円
　環境保全・クリーンエネルギー導入促進積立金の積立て　40,000千円　</t>
    </r>
    <rPh sb="0" eb="2">
      <t>リエキ</t>
    </rPh>
    <rPh sb="2" eb="5">
      <t>ジョウヨキン</t>
    </rPh>
    <rPh sb="11" eb="13">
      <t>ケイエイ</t>
    </rPh>
    <rPh sb="13" eb="15">
      <t>センリャク</t>
    </rPh>
    <rPh sb="26" eb="27">
      <t>モト</t>
    </rPh>
    <rPh sb="29" eb="32">
      <t>ショウライテキ</t>
    </rPh>
    <rPh sb="33" eb="35">
      <t>シュウシ</t>
    </rPh>
    <rPh sb="36" eb="37">
      <t>フ</t>
    </rPh>
    <rPh sb="40" eb="42">
      <t>カツヨウ</t>
    </rPh>
    <rPh sb="51" eb="53">
      <t>ヘイセイ</t>
    </rPh>
    <rPh sb="55" eb="56">
      <t>ネン</t>
    </rPh>
    <rPh sb="56" eb="57">
      <t>ド</t>
    </rPh>
    <rPh sb="58" eb="60">
      <t>リエキ</t>
    </rPh>
    <rPh sb="61" eb="63">
      <t>イカ</t>
    </rPh>
    <rPh sb="67" eb="69">
      <t>ショブン</t>
    </rPh>
    <phoneticPr fontId="6"/>
  </si>
  <si>
    <r>
      <t xml:space="preserve">
</t>
    </r>
    <r>
      <rPr>
        <sz val="18"/>
        <color theme="1"/>
        <rFont val="ＭＳ ゴシック"/>
        <family val="3"/>
        <charset val="128"/>
      </rPr>
      <t>　平成28年度は、主力の水力発電所において出水が前年度に比べ少なかったことなどにより、設備利用率が前年度を下回っていますが、売電料金の改定により、売電単価が前年度より上がったことに加え、工事委託の実施時期の見直しや合冊発注等により費用を節減したこと、包括外部監査の意見を踏まえた他事業を含めた人員構成（按分）の見直しに伴い人件費が減少したことなどにより、経常収支比率、営業収支比率ともに100％を超え、安定した経営を継続しています。
　また、流動比率は100％を超え高い水準で推移しており、短期的な債務の支払い能力は確保されています。なお、平成28年度の流動比率が昨年度に比べ大きく下がっていますが、これは高森高原風力発電所（H30.1.1運転開始）の建設工事費の支払いが年度をまたいで行われたために会計処理上、平成28年度の流動負債が増加したことで下がったものです。
　供給原価は全国平均よりも低い一方で、減価償却前営業利益（ＥＢＩＴＤＡ）は全国平均より高いことなどから、事業の収益性は高く、効率的な経営を行っています。</t>
    </r>
    <r>
      <rPr>
        <u/>
        <sz val="18"/>
        <color theme="1"/>
        <rFont val="ＭＳ ゴシック"/>
        <family val="3"/>
        <charset val="128"/>
      </rPr>
      <t xml:space="preserve">
</t>
    </r>
    <r>
      <rPr>
        <sz val="18"/>
        <color theme="1"/>
        <rFont val="ＭＳ ゴシック"/>
        <family val="3"/>
        <charset val="128"/>
      </rPr>
      <t xml:space="preserve">　なお、本経営比較分析表で使用されています経営指標の見方につきましては、総務省のホームページを参照願います。
【　総務省ホームページ　地方公営企業決算　】
</t>
    </r>
    <r>
      <rPr>
        <sz val="14"/>
        <color theme="1"/>
        <rFont val="ＭＳ ゴシック"/>
        <family val="3"/>
        <charset val="128"/>
      </rPr>
      <t>http://www.soumu.go.jp/main_sosiki/c-zaisei/kouei_kessan.html</t>
    </r>
    <r>
      <rPr>
        <u/>
        <sz val="14"/>
        <color theme="1"/>
        <rFont val="ＭＳ ゴシック"/>
        <family val="3"/>
        <charset val="128"/>
      </rPr>
      <t xml:space="preserve">
</t>
    </r>
    <rPh sb="2" eb="4">
      <t>ヘイセイ</t>
    </rPh>
    <rPh sb="6" eb="7">
      <t>ネン</t>
    </rPh>
    <rPh sb="7" eb="8">
      <t>ド</t>
    </rPh>
    <rPh sb="10" eb="12">
      <t>シュリョク</t>
    </rPh>
    <rPh sb="13" eb="15">
      <t>スイリョク</t>
    </rPh>
    <rPh sb="15" eb="17">
      <t>ハツデン</t>
    </rPh>
    <rPh sb="17" eb="18">
      <t>ショ</t>
    </rPh>
    <rPh sb="22" eb="24">
      <t>シュッスイ</t>
    </rPh>
    <rPh sb="25" eb="28">
      <t>ゼンネンド</t>
    </rPh>
    <rPh sb="29" eb="30">
      <t>クラ</t>
    </rPh>
    <rPh sb="31" eb="32">
      <t>スク</t>
    </rPh>
    <rPh sb="44" eb="46">
      <t>セツビ</t>
    </rPh>
    <rPh sb="46" eb="49">
      <t>リヨウリツ</t>
    </rPh>
    <rPh sb="50" eb="53">
      <t>ゼンネンド</t>
    </rPh>
    <rPh sb="54" eb="56">
      <t>シタマワ</t>
    </rPh>
    <rPh sb="63" eb="65">
      <t>バイデン</t>
    </rPh>
    <rPh sb="65" eb="67">
      <t>リョウキン</t>
    </rPh>
    <rPh sb="68" eb="70">
      <t>カイテイ</t>
    </rPh>
    <rPh sb="74" eb="76">
      <t>バイデン</t>
    </rPh>
    <rPh sb="76" eb="78">
      <t>タンカ</t>
    </rPh>
    <rPh sb="79" eb="81">
      <t>ゼンネン</t>
    </rPh>
    <rPh sb="81" eb="82">
      <t>ド</t>
    </rPh>
    <rPh sb="84" eb="85">
      <t>ア</t>
    </rPh>
    <rPh sb="91" eb="92">
      <t>クワ</t>
    </rPh>
    <rPh sb="94" eb="96">
      <t>コウジ</t>
    </rPh>
    <rPh sb="96" eb="98">
      <t>イタク</t>
    </rPh>
    <rPh sb="99" eb="101">
      <t>ジッシ</t>
    </rPh>
    <rPh sb="101" eb="103">
      <t>ジキ</t>
    </rPh>
    <rPh sb="104" eb="106">
      <t>ミナオ</t>
    </rPh>
    <rPh sb="108" eb="110">
      <t>ガッサツ</t>
    </rPh>
    <rPh sb="110" eb="112">
      <t>ハッチュウ</t>
    </rPh>
    <rPh sb="112" eb="113">
      <t>トウ</t>
    </rPh>
    <rPh sb="116" eb="118">
      <t>ヒヨウ</t>
    </rPh>
    <rPh sb="119" eb="121">
      <t>セツゲン</t>
    </rPh>
    <rPh sb="140" eb="141">
      <t>タ</t>
    </rPh>
    <rPh sb="141" eb="143">
      <t>ジギョウ</t>
    </rPh>
    <rPh sb="144" eb="145">
      <t>フク</t>
    </rPh>
    <rPh sb="152" eb="154">
      <t>アンブン</t>
    </rPh>
    <rPh sb="166" eb="168">
      <t>ゲンショウ</t>
    </rPh>
    <rPh sb="178" eb="180">
      <t>ケイジョウ</t>
    </rPh>
    <rPh sb="180" eb="182">
      <t>シュウシ</t>
    </rPh>
    <rPh sb="182" eb="184">
      <t>ヒリツ</t>
    </rPh>
    <rPh sb="185" eb="187">
      <t>エイギョウ</t>
    </rPh>
    <rPh sb="187" eb="189">
      <t>シュウシ</t>
    </rPh>
    <rPh sb="189" eb="191">
      <t>ヒリツ</t>
    </rPh>
    <rPh sb="199" eb="200">
      <t>コ</t>
    </rPh>
    <rPh sb="202" eb="204">
      <t>アンテイ</t>
    </rPh>
    <rPh sb="206" eb="208">
      <t>ケイエイ</t>
    </rPh>
    <rPh sb="209" eb="211">
      <t>ケイゾク</t>
    </rPh>
    <rPh sb="222" eb="224">
      <t>リュウドウ</t>
    </rPh>
    <rPh sb="224" eb="226">
      <t>ヒリツ</t>
    </rPh>
    <rPh sb="232" eb="233">
      <t>コ</t>
    </rPh>
    <rPh sb="234" eb="235">
      <t>タカ</t>
    </rPh>
    <rPh sb="236" eb="238">
      <t>スイジュン</t>
    </rPh>
    <rPh sb="239" eb="241">
      <t>スイイ</t>
    </rPh>
    <rPh sb="246" eb="249">
      <t>タンキテキ</t>
    </rPh>
    <rPh sb="250" eb="252">
      <t>サイム</t>
    </rPh>
    <rPh sb="253" eb="255">
      <t>シハラ</t>
    </rPh>
    <rPh sb="256" eb="258">
      <t>ノウリョク</t>
    </rPh>
    <rPh sb="259" eb="261">
      <t>カクホ</t>
    </rPh>
    <rPh sb="271" eb="273">
      <t>ヘイセイ</t>
    </rPh>
    <rPh sb="275" eb="276">
      <t>ネン</t>
    </rPh>
    <rPh sb="276" eb="277">
      <t>ド</t>
    </rPh>
    <rPh sb="278" eb="280">
      <t>リュウドウ</t>
    </rPh>
    <rPh sb="280" eb="282">
      <t>ヒリツ</t>
    </rPh>
    <rPh sb="283" eb="286">
      <t>サクネンド</t>
    </rPh>
    <rPh sb="287" eb="288">
      <t>クラ</t>
    </rPh>
    <rPh sb="289" eb="290">
      <t>オオ</t>
    </rPh>
    <rPh sb="292" eb="293">
      <t>サ</t>
    </rPh>
    <rPh sb="304" eb="306">
      <t>タカモリ</t>
    </rPh>
    <rPh sb="306" eb="308">
      <t>コウゲン</t>
    </rPh>
    <rPh sb="308" eb="310">
      <t>フウリョク</t>
    </rPh>
    <rPh sb="310" eb="312">
      <t>ハツデン</t>
    </rPh>
    <rPh sb="312" eb="313">
      <t>ショ</t>
    </rPh>
    <rPh sb="321" eb="323">
      <t>ウンテン</t>
    </rPh>
    <rPh sb="323" eb="325">
      <t>カイシ</t>
    </rPh>
    <rPh sb="327" eb="329">
      <t>ケンセツ</t>
    </rPh>
    <rPh sb="329" eb="331">
      <t>コウジ</t>
    </rPh>
    <rPh sb="331" eb="332">
      <t>ヒ</t>
    </rPh>
    <rPh sb="333" eb="335">
      <t>シハラ</t>
    </rPh>
    <rPh sb="337" eb="339">
      <t>ネンド</t>
    </rPh>
    <rPh sb="344" eb="345">
      <t>オコナ</t>
    </rPh>
    <rPh sb="351" eb="353">
      <t>カイケイ</t>
    </rPh>
    <rPh sb="353" eb="355">
      <t>ショリ</t>
    </rPh>
    <rPh sb="355" eb="356">
      <t>ジョウ</t>
    </rPh>
    <rPh sb="357" eb="359">
      <t>ヘイセイ</t>
    </rPh>
    <rPh sb="361" eb="363">
      <t>ネンド</t>
    </rPh>
    <rPh sb="364" eb="366">
      <t>リュウドウ</t>
    </rPh>
    <rPh sb="366" eb="368">
      <t>フサイ</t>
    </rPh>
    <rPh sb="369" eb="371">
      <t>ゾウカ</t>
    </rPh>
    <rPh sb="376" eb="377">
      <t>サ</t>
    </rPh>
    <rPh sb="387" eb="389">
      <t>キョウキュウ</t>
    </rPh>
    <rPh sb="389" eb="391">
      <t>ゲンカ</t>
    </rPh>
    <rPh sb="392" eb="394">
      <t>ゼンコク</t>
    </rPh>
    <rPh sb="394" eb="396">
      <t>ヘイキン</t>
    </rPh>
    <rPh sb="399" eb="400">
      <t>ヒク</t>
    </rPh>
    <rPh sb="401" eb="403">
      <t>イッポウ</t>
    </rPh>
    <rPh sb="405" eb="407">
      <t>ゲンカ</t>
    </rPh>
    <rPh sb="407" eb="409">
      <t>ショウキャク</t>
    </rPh>
    <rPh sb="409" eb="410">
      <t>マエ</t>
    </rPh>
    <rPh sb="410" eb="412">
      <t>エイギョウ</t>
    </rPh>
    <rPh sb="412" eb="414">
      <t>リエキ</t>
    </rPh>
    <rPh sb="423" eb="425">
      <t>ゼンコク</t>
    </rPh>
    <rPh sb="425" eb="427">
      <t>ヘイキン</t>
    </rPh>
    <rPh sb="429" eb="430">
      <t>タカ</t>
    </rPh>
    <rPh sb="438" eb="440">
      <t>ジギョウ</t>
    </rPh>
    <rPh sb="441" eb="444">
      <t>シュウエキセイ</t>
    </rPh>
    <rPh sb="445" eb="446">
      <t>タカ</t>
    </rPh>
    <rPh sb="448" eb="451">
      <t>コウリツテキ</t>
    </rPh>
    <rPh sb="452" eb="454">
      <t>ケイエイ</t>
    </rPh>
    <rPh sb="455" eb="456">
      <t>オコナ</t>
    </rPh>
    <rPh sb="469" eb="470">
      <t>ホン</t>
    </rPh>
    <rPh sb="470" eb="472">
      <t>ケイエイ</t>
    </rPh>
    <rPh sb="472" eb="474">
      <t>ヒカク</t>
    </rPh>
    <rPh sb="474" eb="476">
      <t>ブンセキ</t>
    </rPh>
    <rPh sb="476" eb="477">
      <t>ヒョウ</t>
    </rPh>
    <rPh sb="478" eb="480">
      <t>シヨウ</t>
    </rPh>
    <rPh sb="486" eb="488">
      <t>ケイエイ</t>
    </rPh>
    <rPh sb="488" eb="490">
      <t>シヒョウ</t>
    </rPh>
    <rPh sb="491" eb="493">
      <t>ミカタ</t>
    </rPh>
    <rPh sb="501" eb="504">
      <t>ソウムショウ</t>
    </rPh>
    <rPh sb="512" eb="515">
      <t>サンショウネガ</t>
    </rPh>
    <rPh sb="523" eb="526">
      <t>ソウムショウ</t>
    </rPh>
    <rPh sb="533" eb="535">
      <t>チホウ</t>
    </rPh>
    <rPh sb="535" eb="537">
      <t>コウエイ</t>
    </rPh>
    <rPh sb="537" eb="539">
      <t>キギョウ</t>
    </rPh>
    <rPh sb="539" eb="541">
      <t>ケッサン</t>
    </rPh>
    <phoneticPr fontId="3"/>
  </si>
  <si>
    <r>
      <rPr>
        <sz val="18"/>
        <color theme="1"/>
        <rFont val="ＭＳ ゴシック"/>
        <family val="3"/>
        <charset val="128"/>
      </rPr>
      <t>【水力発電】</t>
    </r>
    <r>
      <rPr>
        <u/>
        <sz val="18"/>
        <color theme="1"/>
        <rFont val="ＭＳ ゴシック"/>
        <family val="3"/>
        <charset val="128"/>
      </rPr>
      <t xml:space="preserve">
</t>
    </r>
    <r>
      <rPr>
        <sz val="18"/>
        <color theme="1"/>
        <rFont val="ＭＳ ゴシック"/>
        <family val="3"/>
        <charset val="128"/>
      </rPr>
      <t>　</t>
    </r>
    <r>
      <rPr>
        <u/>
        <sz val="18"/>
        <color theme="1"/>
        <rFont val="ＭＳ ゴシック"/>
        <family val="3"/>
        <charset val="128"/>
      </rPr>
      <t>上記のとおり</t>
    </r>
    <r>
      <rPr>
        <sz val="18"/>
        <color theme="1"/>
        <rFont val="ＭＳ ゴシック"/>
        <family val="3"/>
        <charset val="128"/>
      </rPr>
      <t>設備利用率は</t>
    </r>
    <r>
      <rPr>
        <u/>
        <sz val="18"/>
        <color theme="1"/>
        <rFont val="ＭＳ ゴシック"/>
        <family val="3"/>
        <charset val="128"/>
      </rPr>
      <t>前年度を下回っていますが、</t>
    </r>
    <r>
      <rPr>
        <sz val="18"/>
        <color theme="1"/>
        <rFont val="ＭＳ ゴシック"/>
        <family val="3"/>
        <charset val="128"/>
      </rPr>
      <t>全国平均よりも高く、40％を超え安定的に推移しており発電施設の効率的な運用を行っている状況です。
　経営状況では、企業債残高対料金収入比率が過去順調に減少しており、企業債の償還は順調に進んでおり、有形固定資産減価償却率は会計基準改正により平成26年度から増加しておりますが、その値は全国平均よりも低く、施設の計画的な更新が進んでいます。
　そのほか、ＦＩＴ適用発電所の適用満了（H46.6）まで期間があることや、ＦＩＴの収入割合は６％程度と全体に占める割合は少なく、ＦＩＴ収入が変動するなどの経営のリスクは現在のところ少ないものと思われます。
　以上から、水力発電の経営のリスクは少ない状況にありますが、平成32年度以降の売電方法の見直しが必要になるなど、将来の収支見通しが不確定であることなどがリスクとして想定されます。</t>
    </r>
    <r>
      <rPr>
        <u/>
        <sz val="18"/>
        <color theme="1"/>
        <rFont val="ＭＳ ゴシック"/>
        <family val="3"/>
        <charset val="128"/>
      </rPr>
      <t xml:space="preserve">
</t>
    </r>
    <r>
      <rPr>
        <sz val="18"/>
        <color theme="1"/>
        <rFont val="ＭＳ ゴシック"/>
        <family val="3"/>
        <charset val="128"/>
      </rPr>
      <t xml:space="preserve">
【風力発電】
　設備利用率や修繕費比率などの経営指標は全国平均と比較しても良好な状況ですが、年度によって修繕費が大きく変動し、単年度の収支が安定しないことや、有形固定資産減価償却率が高い状況から施設が法定耐用年数に近づきつつあるため、今後の修繕費の増加などのリスクが想定されます。
　また、ＦＩＴ適用満了（Ｈ33.12）が近く、満了後に収入が大きく変動するリスクを抱えているため、再開発の可能性とあわせて今後の事業の方向性を検討しています。</t>
    </r>
    <r>
      <rPr>
        <u/>
        <sz val="18"/>
        <color theme="1"/>
        <rFont val="ＭＳ ゴシック"/>
        <family val="3"/>
        <charset val="128"/>
      </rPr>
      <t xml:space="preserve">
</t>
    </r>
    <r>
      <rPr>
        <sz val="18"/>
        <color theme="1"/>
        <rFont val="ＭＳ ゴシック"/>
        <family val="3"/>
        <charset val="128"/>
      </rPr>
      <t>　なお、企業債残高対料金収入比率が大幅に上昇していますが、これは高森高原風力発電所（H30.1.1運転開始）の建設のため起債したためであり、企業債の償還は平成30年度から開始します。　
【太陽光発電】（平成26年11月運転開始）
　平成26年11月に運転開始していることから故障は少なく、設備利用率は全国平均を上回っているなど収入は安定し、また企業債の発行もなく経営状況は良好であり、現在のところリスクは少ない状況にあります。
　</t>
    </r>
    <r>
      <rPr>
        <u/>
        <sz val="18"/>
        <color theme="1"/>
        <rFont val="ＭＳ ゴシック"/>
        <family val="3"/>
        <charset val="128"/>
      </rPr>
      <t xml:space="preserve">なお、全収入がＦＩＴで占められており、ＦＩＴ適用満了（Ｈ46.10）後は収入が大きく変動するリスクを抱えているため、今後、事業のあり方を検討する必要があります。
</t>
    </r>
    <rPh sb="1" eb="3">
      <t>スイリョク</t>
    </rPh>
    <rPh sb="3" eb="5">
      <t>ハツデン</t>
    </rPh>
    <rPh sb="8" eb="10">
      <t>ジョウキ</t>
    </rPh>
    <rPh sb="14" eb="16">
      <t>セツビ</t>
    </rPh>
    <rPh sb="16" eb="19">
      <t>リヨウリツ</t>
    </rPh>
    <rPh sb="33" eb="35">
      <t>ゼンコク</t>
    </rPh>
    <rPh sb="35" eb="37">
      <t>ヘイキン</t>
    </rPh>
    <rPh sb="40" eb="41">
      <t>タカ</t>
    </rPh>
    <rPh sb="47" eb="48">
      <t>コ</t>
    </rPh>
    <rPh sb="49" eb="52">
      <t>アンテイテキ</t>
    </rPh>
    <rPh sb="53" eb="55">
      <t>スイイ</t>
    </rPh>
    <rPh sb="59" eb="61">
      <t>ハツデン</t>
    </rPh>
    <rPh sb="61" eb="63">
      <t>シセツ</t>
    </rPh>
    <rPh sb="64" eb="67">
      <t>コウリツテキ</t>
    </rPh>
    <rPh sb="68" eb="70">
      <t>ウンヨウ</t>
    </rPh>
    <rPh sb="71" eb="72">
      <t>オコナ</t>
    </rPh>
    <rPh sb="76" eb="78">
      <t>ジョウキョウ</t>
    </rPh>
    <rPh sb="83" eb="85">
      <t>ケイエイ</t>
    </rPh>
    <rPh sb="85" eb="87">
      <t>ジョウキョウ</t>
    </rPh>
    <rPh sb="90" eb="92">
      <t>キギョウ</t>
    </rPh>
    <rPh sb="92" eb="93">
      <t>サイ</t>
    </rPh>
    <rPh sb="93" eb="95">
      <t>ザンダカ</t>
    </rPh>
    <rPh sb="95" eb="96">
      <t>タイ</t>
    </rPh>
    <rPh sb="96" eb="98">
      <t>リョウキン</t>
    </rPh>
    <rPh sb="98" eb="100">
      <t>シュウニュウ</t>
    </rPh>
    <rPh sb="100" eb="102">
      <t>ヒリツ</t>
    </rPh>
    <rPh sb="103" eb="105">
      <t>カコ</t>
    </rPh>
    <rPh sb="108" eb="110">
      <t>ゲンショウ</t>
    </rPh>
    <rPh sb="115" eb="117">
      <t>キギョウ</t>
    </rPh>
    <rPh sb="117" eb="118">
      <t>サイ</t>
    </rPh>
    <rPh sb="119" eb="121">
      <t>ショウカン</t>
    </rPh>
    <rPh sb="122" eb="124">
      <t>ジュンチョウ</t>
    </rPh>
    <rPh sb="125" eb="126">
      <t>スス</t>
    </rPh>
    <rPh sb="211" eb="213">
      <t>テキヨウ</t>
    </rPh>
    <rPh sb="213" eb="215">
      <t>ハツデン</t>
    </rPh>
    <rPh sb="215" eb="216">
      <t>ショ</t>
    </rPh>
    <rPh sb="217" eb="219">
      <t>テキヨウ</t>
    </rPh>
    <rPh sb="219" eb="221">
      <t>マンリョウ</t>
    </rPh>
    <rPh sb="230" eb="232">
      <t>キカン</t>
    </rPh>
    <rPh sb="279" eb="281">
      <t>ケイエイ</t>
    </rPh>
    <rPh sb="286" eb="288">
      <t>ゲンザイ</t>
    </rPh>
    <rPh sb="292" eb="293">
      <t>スク</t>
    </rPh>
    <rPh sb="298" eb="299">
      <t>オモ</t>
    </rPh>
    <rPh sb="306" eb="308">
      <t>イジョウ</t>
    </rPh>
    <rPh sb="311" eb="313">
      <t>スイリョク</t>
    </rPh>
    <rPh sb="313" eb="315">
      <t>ハツデン</t>
    </rPh>
    <rPh sb="316" eb="318">
      <t>ケイエイ</t>
    </rPh>
    <rPh sb="323" eb="324">
      <t>スク</t>
    </rPh>
    <rPh sb="326" eb="328">
      <t>ジョウキョウ</t>
    </rPh>
    <rPh sb="335" eb="337">
      <t>ヘイセイ</t>
    </rPh>
    <rPh sb="339" eb="343">
      <t>ネンドイコウ</t>
    </rPh>
    <rPh sb="344" eb="346">
      <t>バイデン</t>
    </rPh>
    <rPh sb="346" eb="348">
      <t>ホウホウ</t>
    </rPh>
    <rPh sb="349" eb="351">
      <t>ミナオ</t>
    </rPh>
    <rPh sb="353" eb="355">
      <t>ヒツヨウ</t>
    </rPh>
    <rPh sb="361" eb="363">
      <t>ショウライ</t>
    </rPh>
    <rPh sb="364" eb="366">
      <t>シュウシ</t>
    </rPh>
    <rPh sb="366" eb="368">
      <t>ミトオ</t>
    </rPh>
    <rPh sb="370" eb="373">
      <t>フカクテイ</t>
    </rPh>
    <rPh sb="387" eb="389">
      <t>ソウテイ</t>
    </rPh>
    <rPh sb="397" eb="399">
      <t>フウリョク</t>
    </rPh>
    <rPh sb="399" eb="401">
      <t>ハツデン</t>
    </rPh>
    <rPh sb="404" eb="406">
      <t>セツビ</t>
    </rPh>
    <rPh sb="406" eb="409">
      <t>リヨウリツ</t>
    </rPh>
    <rPh sb="410" eb="412">
      <t>シュウゼン</t>
    </rPh>
    <rPh sb="412" eb="413">
      <t>ヒ</t>
    </rPh>
    <rPh sb="413" eb="415">
      <t>ヒリツ</t>
    </rPh>
    <rPh sb="418" eb="420">
      <t>ケイエイ</t>
    </rPh>
    <rPh sb="420" eb="422">
      <t>シヒョウ</t>
    </rPh>
    <rPh sb="423" eb="425">
      <t>ゼンコク</t>
    </rPh>
    <rPh sb="425" eb="427">
      <t>ヘイキン</t>
    </rPh>
    <rPh sb="428" eb="430">
      <t>ヒカク</t>
    </rPh>
    <rPh sb="433" eb="435">
      <t>リョウコウ</t>
    </rPh>
    <rPh sb="436" eb="438">
      <t>ジョウキョウ</t>
    </rPh>
    <rPh sb="442" eb="444">
      <t>ネンド</t>
    </rPh>
    <rPh sb="448" eb="450">
      <t>シュウゼン</t>
    </rPh>
    <rPh sb="450" eb="451">
      <t>ヒ</t>
    </rPh>
    <rPh sb="452" eb="453">
      <t>オオ</t>
    </rPh>
    <rPh sb="455" eb="457">
      <t>ヘンドウ</t>
    </rPh>
    <rPh sb="459" eb="462">
      <t>タンネンド</t>
    </rPh>
    <rPh sb="463" eb="465">
      <t>シュウシ</t>
    </rPh>
    <rPh sb="466" eb="468">
      <t>アンテイ</t>
    </rPh>
    <rPh sb="475" eb="477">
      <t>ユウケイ</t>
    </rPh>
    <rPh sb="477" eb="479">
      <t>コテイ</t>
    </rPh>
    <rPh sb="479" eb="481">
      <t>シサン</t>
    </rPh>
    <rPh sb="481" eb="483">
      <t>ゲンカ</t>
    </rPh>
    <rPh sb="483" eb="485">
      <t>ショウキャク</t>
    </rPh>
    <rPh sb="485" eb="486">
      <t>リツ</t>
    </rPh>
    <rPh sb="487" eb="488">
      <t>タカ</t>
    </rPh>
    <rPh sb="489" eb="491">
      <t>ジョウキョウ</t>
    </rPh>
    <rPh sb="493" eb="495">
      <t>シセツ</t>
    </rPh>
    <rPh sb="496" eb="498">
      <t>ホウテイ</t>
    </rPh>
    <rPh sb="498" eb="500">
      <t>タイヨウ</t>
    </rPh>
    <rPh sb="500" eb="502">
      <t>ネンスウ</t>
    </rPh>
    <rPh sb="503" eb="504">
      <t>チカ</t>
    </rPh>
    <rPh sb="513" eb="515">
      <t>コンゴ</t>
    </rPh>
    <rPh sb="516" eb="518">
      <t>シュウゼン</t>
    </rPh>
    <rPh sb="518" eb="519">
      <t>ヒ</t>
    </rPh>
    <rPh sb="520" eb="522">
      <t>ゾウカ</t>
    </rPh>
    <rPh sb="529" eb="531">
      <t>ソウテイ</t>
    </rPh>
    <rPh sb="544" eb="546">
      <t>テキヨウ</t>
    </rPh>
    <rPh sb="546" eb="548">
      <t>マンリョウ</t>
    </rPh>
    <rPh sb="557" eb="558">
      <t>チカ</t>
    </rPh>
    <rPh sb="560" eb="562">
      <t>マンリョウ</t>
    </rPh>
    <rPh sb="562" eb="563">
      <t>ゴ</t>
    </rPh>
    <rPh sb="564" eb="566">
      <t>シュウニュウ</t>
    </rPh>
    <rPh sb="567" eb="568">
      <t>オオ</t>
    </rPh>
    <rPh sb="570" eb="572">
      <t>ヘンドウ</t>
    </rPh>
    <rPh sb="578" eb="579">
      <t>カカ</t>
    </rPh>
    <rPh sb="586" eb="589">
      <t>サイカイハツ</t>
    </rPh>
    <rPh sb="590" eb="593">
      <t>カノウセイ</t>
    </rPh>
    <rPh sb="598" eb="600">
      <t>コンゴ</t>
    </rPh>
    <rPh sb="601" eb="603">
      <t>ジギョウ</t>
    </rPh>
    <rPh sb="604" eb="607">
      <t>ホウコウセイ</t>
    </rPh>
    <rPh sb="608" eb="610">
      <t>ケントウ</t>
    </rPh>
    <rPh sb="649" eb="651">
      <t>タカモリ</t>
    </rPh>
    <rPh sb="651" eb="653">
      <t>コウゲン</t>
    </rPh>
    <rPh sb="653" eb="655">
      <t>フウリョク</t>
    </rPh>
    <rPh sb="666" eb="668">
      <t>ウンテン</t>
    </rPh>
    <rPh sb="668" eb="670">
      <t>カイシ</t>
    </rPh>
    <rPh sb="712" eb="715">
      <t>タイヨウコウ</t>
    </rPh>
    <rPh sb="715" eb="717">
      <t>ハツデン</t>
    </rPh>
    <rPh sb="719" eb="721">
      <t>ヘイセイ</t>
    </rPh>
    <rPh sb="723" eb="724">
      <t>ネン</t>
    </rPh>
    <rPh sb="726" eb="727">
      <t>ガツ</t>
    </rPh>
    <rPh sb="727" eb="729">
      <t>ウンテン</t>
    </rPh>
    <rPh sb="729" eb="731">
      <t>カイシ</t>
    </rPh>
    <rPh sb="734" eb="736">
      <t>ヘイセイ</t>
    </rPh>
    <rPh sb="738" eb="739">
      <t>ネン</t>
    </rPh>
    <rPh sb="741" eb="742">
      <t>ガツ</t>
    </rPh>
    <rPh sb="743" eb="745">
      <t>ウンテン</t>
    </rPh>
    <rPh sb="745" eb="747">
      <t>カイシ</t>
    </rPh>
    <rPh sb="755" eb="757">
      <t>コショウ</t>
    </rPh>
    <rPh sb="758" eb="759">
      <t>スク</t>
    </rPh>
    <rPh sb="762" eb="764">
      <t>セツビ</t>
    </rPh>
    <rPh sb="764" eb="767">
      <t>リヨウリツ</t>
    </rPh>
    <rPh sb="768" eb="770">
      <t>ゼンコク</t>
    </rPh>
    <rPh sb="770" eb="772">
      <t>ヘイキン</t>
    </rPh>
    <rPh sb="773" eb="775">
      <t>ウワマワ</t>
    </rPh>
    <rPh sb="781" eb="783">
      <t>シュウニュウ</t>
    </rPh>
    <rPh sb="784" eb="786">
      <t>アンテイ</t>
    </rPh>
    <rPh sb="790" eb="792">
      <t>キギョウ</t>
    </rPh>
    <rPh sb="792" eb="793">
      <t>サイ</t>
    </rPh>
    <rPh sb="794" eb="796">
      <t>ハッコウ</t>
    </rPh>
    <rPh sb="799" eb="801">
      <t>ケイエイ</t>
    </rPh>
    <rPh sb="801" eb="803">
      <t>ジョウキョウ</t>
    </rPh>
    <rPh sb="804" eb="806">
      <t>リョウコウ</t>
    </rPh>
    <rPh sb="810" eb="812">
      <t>ゲンザイ</t>
    </rPh>
    <rPh sb="820" eb="821">
      <t>スク</t>
    </rPh>
    <rPh sb="823" eb="825">
      <t>ジョウキョウ</t>
    </rPh>
    <rPh sb="836" eb="837">
      <t>ゼン</t>
    </rPh>
    <rPh sb="837" eb="839">
      <t>シュウニュウ</t>
    </rPh>
    <rPh sb="844" eb="845">
      <t>シ</t>
    </rPh>
    <rPh sb="855" eb="857">
      <t>テキヨウ</t>
    </rPh>
    <rPh sb="857" eb="859">
      <t>マンリョウ</t>
    </rPh>
    <rPh sb="867" eb="868">
      <t>ゴ</t>
    </rPh>
    <rPh sb="869" eb="871">
      <t>シュウニュウ</t>
    </rPh>
    <rPh sb="872" eb="873">
      <t>オオ</t>
    </rPh>
    <rPh sb="875" eb="877">
      <t>ヘンドウ</t>
    </rPh>
    <rPh sb="883" eb="884">
      <t>カカ</t>
    </rPh>
    <rPh sb="891" eb="893">
      <t>コンゴ</t>
    </rPh>
    <rPh sb="894" eb="896">
      <t>ジギョウ</t>
    </rPh>
    <rPh sb="899" eb="900">
      <t>カタ</t>
    </rPh>
    <rPh sb="901" eb="903">
      <t>ケントウ</t>
    </rPh>
    <rPh sb="905" eb="907">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</si>
</sst>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40">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8"/>
      <name val="ＭＳ ゴシック"/>
      <family val="3"/>
      <charset val="128"/>
    </font>
    <font>
      <u/>
      <sz val="18"/>
      <color theme="1"/>
      <name val="ＭＳ ゴシック"/>
      <family val="3"/>
      <charset val="128"/>
    </font>
    <font>
      <u/>
      <sz val="14"/>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8" fillId="0" borderId="16" xfId="1" applyFont="1" applyFill="1" applyBorder="1" applyAlignment="1" applyProtection="1">
      <alignment horizontal="left" vertical="top" wrapText="1" indent="1"/>
      <protection locked="0"/>
    </xf>
    <xf numFmtId="0" fontId="38" fillId="0" borderId="0" xfId="1" applyFont="1" applyFill="1" applyBorder="1" applyAlignment="1" applyProtection="1">
      <alignment horizontal="left" vertical="top" wrapText="1" indent="1"/>
      <protection locked="0"/>
    </xf>
    <xf numFmtId="0" fontId="38" fillId="0" borderId="17" xfId="1" applyFont="1" applyFill="1" applyBorder="1" applyAlignment="1" applyProtection="1">
      <alignment horizontal="left" vertical="top" wrapText="1" indent="1"/>
      <protection locked="0"/>
    </xf>
    <xf numFmtId="0" fontId="38" fillId="0" borderId="44" xfId="1" applyFont="1" applyFill="1" applyBorder="1" applyAlignment="1" applyProtection="1">
      <alignment horizontal="left" vertical="top" wrapText="1" indent="1"/>
      <protection locked="0"/>
    </xf>
    <xf numFmtId="0" fontId="38" fillId="0" borderId="45" xfId="1" applyFont="1" applyFill="1" applyBorder="1" applyAlignment="1" applyProtection="1">
      <alignment horizontal="left" vertical="top" wrapText="1" indent="1"/>
      <protection locked="0"/>
    </xf>
    <xf numFmtId="0" fontId="38" fillId="0" borderId="46" xfId="1" applyFont="1" applyFill="1" applyBorder="1" applyAlignment="1" applyProtection="1">
      <alignment horizontal="left" vertical="top" wrapText="1" inden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indent="1"/>
      <protection locked="0"/>
    </xf>
    <xf numFmtId="0" fontId="37" fillId="0" borderId="0" xfId="1" applyFont="1" applyBorder="1" applyAlignment="1" applyProtection="1">
      <alignment horizontal="left" vertical="top" wrapText="1" indent="1"/>
      <protection locked="0"/>
    </xf>
    <xf numFmtId="0" fontId="37" fillId="0" borderId="17" xfId="1" applyFont="1" applyBorder="1" applyAlignment="1" applyProtection="1">
      <alignment horizontal="left" vertical="top" wrapText="1" indent="1"/>
      <protection locked="0"/>
    </xf>
    <xf numFmtId="0" fontId="37" fillId="0" borderId="36" xfId="1" applyFont="1" applyBorder="1" applyAlignment="1" applyProtection="1">
      <alignment horizontal="left" vertical="top" wrapText="1" indent="1"/>
      <protection locked="0"/>
    </xf>
    <xf numFmtId="0" fontId="37" fillId="0" borderId="37" xfId="1" applyFont="1" applyBorder="1" applyAlignment="1" applyProtection="1">
      <alignment horizontal="left" vertical="top" wrapText="1" indent="1"/>
      <protection locked="0"/>
    </xf>
    <xf numFmtId="0" fontId="37" fillId="0" borderId="38" xfId="1" applyFont="1" applyBorder="1" applyAlignment="1" applyProtection="1">
      <alignment horizontal="left" vertical="top" wrapText="1" inden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113.1</c:v>
                </c:pt>
                <c:pt idx="1">
                  <c:v>112.4</c:v>
                </c:pt>
                <c:pt idx="2">
                  <c:v>115.2</c:v>
                </c:pt>
                <c:pt idx="3">
                  <c:v>127.8</c:v>
                </c:pt>
                <c:pt idx="4">
                  <c:v>125.3</c:v>
                </c:pt>
              </c:numCache>
            </c:numRef>
          </c:val>
        </c:ser>
        <c:dLbls>
          <c:showLegendKey val="0"/>
          <c:showVal val="0"/>
          <c:showCatName val="0"/>
          <c:showSerName val="0"/>
          <c:showPercent val="0"/>
          <c:showBubbleSize val="0"/>
        </c:dLbls>
        <c:gapWidth val="180"/>
        <c:overlap val="-90"/>
        <c:axId val="216431888"/>
        <c:axId val="2163080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431888"/>
        <c:axId val="216308000"/>
      </c:lineChart>
      <c:catAx>
        <c:axId val="216431888"/>
        <c:scaling>
          <c:orientation val="minMax"/>
        </c:scaling>
        <c:delete val="0"/>
        <c:axPos val="b"/>
        <c:numFmt formatCode="ge" sourceLinked="1"/>
        <c:majorTickMark val="none"/>
        <c:minorTickMark val="none"/>
        <c:tickLblPos val="none"/>
        <c:crossAx val="216308000"/>
        <c:crosses val="autoZero"/>
        <c:auto val="0"/>
        <c:lblAlgn val="ctr"/>
        <c:lblOffset val="100"/>
        <c:noMultiLvlLbl val="1"/>
      </c:catAx>
      <c:valAx>
        <c:axId val="21630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318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0.9</c:v>
                </c:pt>
                <c:pt idx="1">
                  <c:v>1.8</c:v>
                </c:pt>
                <c:pt idx="2">
                  <c:v>6.5</c:v>
                </c:pt>
                <c:pt idx="3">
                  <c:v>8.8000000000000007</c:v>
                </c:pt>
                <c:pt idx="4">
                  <c:v>8.5</c:v>
                </c:pt>
              </c:numCache>
            </c:numRef>
          </c:val>
        </c:ser>
        <c:dLbls>
          <c:showLegendKey val="0"/>
          <c:showVal val="0"/>
          <c:showCatName val="0"/>
          <c:showSerName val="0"/>
          <c:showPercent val="0"/>
          <c:showBubbleSize val="0"/>
        </c:dLbls>
        <c:gapWidth val="180"/>
        <c:overlap val="-90"/>
        <c:axId val="217398120"/>
        <c:axId val="21739851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7398120"/>
        <c:axId val="217398512"/>
      </c:lineChart>
      <c:catAx>
        <c:axId val="217398120"/>
        <c:scaling>
          <c:orientation val="minMax"/>
        </c:scaling>
        <c:delete val="0"/>
        <c:axPos val="b"/>
        <c:numFmt formatCode="ge" sourceLinked="1"/>
        <c:majorTickMark val="none"/>
        <c:minorTickMark val="none"/>
        <c:tickLblPos val="none"/>
        <c:crossAx val="217398512"/>
        <c:crosses val="autoZero"/>
        <c:auto val="0"/>
        <c:lblAlgn val="ctr"/>
        <c:lblOffset val="100"/>
        <c:noMultiLvlLbl val="1"/>
      </c:catAx>
      <c:valAx>
        <c:axId val="21739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98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40.799999999999997</c:v>
                </c:pt>
                <c:pt idx="1">
                  <c:v>51.2</c:v>
                </c:pt>
                <c:pt idx="2">
                  <c:v>43.8</c:v>
                </c:pt>
                <c:pt idx="3">
                  <c:v>45.6</c:v>
                </c:pt>
                <c:pt idx="4">
                  <c:v>43.3</c:v>
                </c:pt>
              </c:numCache>
            </c:numRef>
          </c:val>
        </c:ser>
        <c:dLbls>
          <c:showLegendKey val="0"/>
          <c:showVal val="0"/>
          <c:showCatName val="0"/>
          <c:showSerName val="0"/>
          <c:showPercent val="0"/>
          <c:showBubbleSize val="0"/>
        </c:dLbls>
        <c:gapWidth val="180"/>
        <c:overlap val="-90"/>
        <c:axId val="217399296"/>
        <c:axId val="21803408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17399296"/>
        <c:axId val="218034088"/>
      </c:lineChart>
      <c:catAx>
        <c:axId val="217399296"/>
        <c:scaling>
          <c:orientation val="minMax"/>
        </c:scaling>
        <c:delete val="0"/>
        <c:axPos val="b"/>
        <c:numFmt formatCode="ge" sourceLinked="1"/>
        <c:majorTickMark val="none"/>
        <c:minorTickMark val="none"/>
        <c:tickLblPos val="none"/>
        <c:crossAx val="218034088"/>
        <c:crosses val="autoZero"/>
        <c:auto val="0"/>
        <c:lblAlgn val="ctr"/>
        <c:lblOffset val="100"/>
        <c:noMultiLvlLbl val="1"/>
      </c:catAx>
      <c:valAx>
        <c:axId val="218034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9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23.1</c:v>
                </c:pt>
                <c:pt idx="1">
                  <c:v>28.7</c:v>
                </c:pt>
                <c:pt idx="2">
                  <c:v>31.8</c:v>
                </c:pt>
                <c:pt idx="3">
                  <c:v>23.8</c:v>
                </c:pt>
                <c:pt idx="4">
                  <c:v>21.5</c:v>
                </c:pt>
              </c:numCache>
            </c:numRef>
          </c:val>
        </c:ser>
        <c:dLbls>
          <c:showLegendKey val="0"/>
          <c:showVal val="0"/>
          <c:showCatName val="0"/>
          <c:showSerName val="0"/>
          <c:showPercent val="0"/>
          <c:showBubbleSize val="0"/>
        </c:dLbls>
        <c:gapWidth val="180"/>
        <c:overlap val="-90"/>
        <c:axId val="218034872"/>
        <c:axId val="21803526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18034872"/>
        <c:axId val="218035264"/>
      </c:lineChart>
      <c:catAx>
        <c:axId val="218034872"/>
        <c:scaling>
          <c:orientation val="minMax"/>
        </c:scaling>
        <c:delete val="0"/>
        <c:axPos val="b"/>
        <c:numFmt formatCode="ge" sourceLinked="1"/>
        <c:majorTickMark val="none"/>
        <c:minorTickMark val="none"/>
        <c:tickLblPos val="none"/>
        <c:crossAx val="218035264"/>
        <c:crosses val="autoZero"/>
        <c:auto val="0"/>
        <c:lblAlgn val="ctr"/>
        <c:lblOffset val="100"/>
        <c:noMultiLvlLbl val="1"/>
      </c:catAx>
      <c:valAx>
        <c:axId val="21803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34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88.2</c:v>
                </c:pt>
                <c:pt idx="1">
                  <c:v>75.400000000000006</c:v>
                </c:pt>
                <c:pt idx="2">
                  <c:v>61.5</c:v>
                </c:pt>
                <c:pt idx="3">
                  <c:v>53.8</c:v>
                </c:pt>
                <c:pt idx="4">
                  <c:v>46.7</c:v>
                </c:pt>
              </c:numCache>
            </c:numRef>
          </c:val>
        </c:ser>
        <c:dLbls>
          <c:showLegendKey val="0"/>
          <c:showVal val="0"/>
          <c:showCatName val="0"/>
          <c:showSerName val="0"/>
          <c:showPercent val="0"/>
          <c:showBubbleSize val="0"/>
        </c:dLbls>
        <c:gapWidth val="180"/>
        <c:overlap val="-90"/>
        <c:axId val="218036048"/>
        <c:axId val="21803644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18036048"/>
        <c:axId val="218036440"/>
      </c:lineChart>
      <c:catAx>
        <c:axId val="218036048"/>
        <c:scaling>
          <c:orientation val="minMax"/>
        </c:scaling>
        <c:delete val="0"/>
        <c:axPos val="b"/>
        <c:numFmt formatCode="ge" sourceLinked="1"/>
        <c:majorTickMark val="none"/>
        <c:minorTickMark val="none"/>
        <c:tickLblPos val="none"/>
        <c:crossAx val="218036440"/>
        <c:crosses val="autoZero"/>
        <c:auto val="0"/>
        <c:lblAlgn val="ctr"/>
        <c:lblOffset val="100"/>
        <c:noMultiLvlLbl val="1"/>
      </c:catAx>
      <c:valAx>
        <c:axId val="218036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0360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56.4</c:v>
                </c:pt>
                <c:pt idx="1">
                  <c:v>57</c:v>
                </c:pt>
                <c:pt idx="2">
                  <c:v>55.8</c:v>
                </c:pt>
                <c:pt idx="3">
                  <c:v>58.5</c:v>
                </c:pt>
                <c:pt idx="4">
                  <c:v>59.7</c:v>
                </c:pt>
              </c:numCache>
            </c:numRef>
          </c:val>
        </c:ser>
        <c:dLbls>
          <c:showLegendKey val="0"/>
          <c:showVal val="0"/>
          <c:showCatName val="0"/>
          <c:showSerName val="0"/>
          <c:showPercent val="0"/>
          <c:showBubbleSize val="0"/>
        </c:dLbls>
        <c:gapWidth val="180"/>
        <c:overlap val="-90"/>
        <c:axId val="218037224"/>
        <c:axId val="2180376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18037224"/>
        <c:axId val="218037616"/>
      </c:lineChart>
      <c:catAx>
        <c:axId val="218037224"/>
        <c:scaling>
          <c:orientation val="minMax"/>
        </c:scaling>
        <c:delete val="0"/>
        <c:axPos val="b"/>
        <c:numFmt formatCode="ge" sourceLinked="1"/>
        <c:majorTickMark val="none"/>
        <c:minorTickMark val="none"/>
        <c:tickLblPos val="none"/>
        <c:crossAx val="218037616"/>
        <c:crosses val="autoZero"/>
        <c:auto val="0"/>
        <c:lblAlgn val="ctr"/>
        <c:lblOffset val="100"/>
        <c:noMultiLvlLbl val="1"/>
      </c:catAx>
      <c:valAx>
        <c:axId val="21803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37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4.5999999999999996</c:v>
                </c:pt>
                <c:pt idx="3">
                  <c:v>5.9</c:v>
                </c:pt>
                <c:pt idx="4">
                  <c:v>6</c:v>
                </c:pt>
              </c:numCache>
            </c:numRef>
          </c:val>
        </c:ser>
        <c:dLbls>
          <c:showLegendKey val="0"/>
          <c:showVal val="0"/>
          <c:showCatName val="0"/>
          <c:showSerName val="0"/>
          <c:showPercent val="0"/>
          <c:showBubbleSize val="0"/>
        </c:dLbls>
        <c:gapWidth val="180"/>
        <c:overlap val="-90"/>
        <c:axId val="218152224"/>
        <c:axId val="21815261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218152224"/>
        <c:axId val="218152616"/>
      </c:lineChart>
      <c:catAx>
        <c:axId val="218152224"/>
        <c:scaling>
          <c:orientation val="minMax"/>
        </c:scaling>
        <c:delete val="0"/>
        <c:axPos val="b"/>
        <c:numFmt formatCode="ge" sourceLinked="1"/>
        <c:majorTickMark val="none"/>
        <c:minorTickMark val="none"/>
        <c:tickLblPos val="none"/>
        <c:crossAx val="218152616"/>
        <c:crosses val="autoZero"/>
        <c:auto val="0"/>
        <c:lblAlgn val="ctr"/>
        <c:lblOffset val="100"/>
        <c:noMultiLvlLbl val="1"/>
      </c:catAx>
      <c:valAx>
        <c:axId val="21815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15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153400"/>
        <c:axId val="21815379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153400"/>
        <c:axId val="218153792"/>
      </c:lineChart>
      <c:catAx>
        <c:axId val="218153400"/>
        <c:scaling>
          <c:orientation val="minMax"/>
        </c:scaling>
        <c:delete val="0"/>
        <c:axPos val="b"/>
        <c:numFmt formatCode="ge" sourceLinked="1"/>
        <c:majorTickMark val="none"/>
        <c:minorTickMark val="none"/>
        <c:tickLblPos val="none"/>
        <c:crossAx val="218153792"/>
        <c:crosses val="autoZero"/>
        <c:auto val="0"/>
        <c:lblAlgn val="ctr"/>
        <c:lblOffset val="100"/>
        <c:noMultiLvlLbl val="1"/>
      </c:catAx>
      <c:valAx>
        <c:axId val="21815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153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154576"/>
        <c:axId val="21815496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154576"/>
        <c:axId val="218154968"/>
      </c:lineChart>
      <c:catAx>
        <c:axId val="218154576"/>
        <c:scaling>
          <c:orientation val="minMax"/>
        </c:scaling>
        <c:delete val="0"/>
        <c:axPos val="b"/>
        <c:numFmt formatCode="ge" sourceLinked="1"/>
        <c:majorTickMark val="none"/>
        <c:minorTickMark val="none"/>
        <c:tickLblPos val="none"/>
        <c:crossAx val="218154968"/>
        <c:crosses val="autoZero"/>
        <c:auto val="0"/>
        <c:lblAlgn val="ctr"/>
        <c:lblOffset val="100"/>
        <c:noMultiLvlLbl val="1"/>
      </c:catAx>
      <c:valAx>
        <c:axId val="21815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15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267552"/>
        <c:axId val="21826794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67552"/>
        <c:axId val="218267944"/>
      </c:lineChart>
      <c:catAx>
        <c:axId val="218267552"/>
        <c:scaling>
          <c:orientation val="minMax"/>
        </c:scaling>
        <c:delete val="0"/>
        <c:axPos val="b"/>
        <c:numFmt formatCode="ge" sourceLinked="1"/>
        <c:majorTickMark val="none"/>
        <c:minorTickMark val="none"/>
        <c:tickLblPos val="none"/>
        <c:crossAx val="218267944"/>
        <c:crosses val="autoZero"/>
        <c:auto val="0"/>
        <c:lblAlgn val="ctr"/>
        <c:lblOffset val="100"/>
        <c:noMultiLvlLbl val="1"/>
      </c:catAx>
      <c:valAx>
        <c:axId val="218267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26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268336"/>
        <c:axId val="2182687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68336"/>
        <c:axId val="218268728"/>
      </c:lineChart>
      <c:catAx>
        <c:axId val="218268336"/>
        <c:scaling>
          <c:orientation val="minMax"/>
        </c:scaling>
        <c:delete val="0"/>
        <c:axPos val="b"/>
        <c:numFmt formatCode="ge" sourceLinked="1"/>
        <c:majorTickMark val="none"/>
        <c:minorTickMark val="none"/>
        <c:tickLblPos val="none"/>
        <c:crossAx val="218268728"/>
        <c:crosses val="autoZero"/>
        <c:auto val="0"/>
        <c:lblAlgn val="ctr"/>
        <c:lblOffset val="100"/>
        <c:noMultiLvlLbl val="1"/>
      </c:catAx>
      <c:valAx>
        <c:axId val="218268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268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115</c:v>
                </c:pt>
                <c:pt idx="1">
                  <c:v>113.5</c:v>
                </c:pt>
                <c:pt idx="2">
                  <c:v>113.7</c:v>
                </c:pt>
                <c:pt idx="3">
                  <c:v>127.1</c:v>
                </c:pt>
                <c:pt idx="4">
                  <c:v>123.2</c:v>
                </c:pt>
              </c:numCache>
            </c:numRef>
          </c:val>
        </c:ser>
        <c:dLbls>
          <c:showLegendKey val="0"/>
          <c:showVal val="0"/>
          <c:showCatName val="0"/>
          <c:showSerName val="0"/>
          <c:showPercent val="0"/>
          <c:showBubbleSize val="0"/>
        </c:dLbls>
        <c:gapWidth val="180"/>
        <c:overlap val="-90"/>
        <c:axId val="217002984"/>
        <c:axId val="21701860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002984"/>
        <c:axId val="217018600"/>
      </c:lineChart>
      <c:catAx>
        <c:axId val="217002984"/>
        <c:scaling>
          <c:orientation val="minMax"/>
        </c:scaling>
        <c:delete val="0"/>
        <c:axPos val="b"/>
        <c:numFmt formatCode="ge" sourceLinked="1"/>
        <c:majorTickMark val="none"/>
        <c:minorTickMark val="none"/>
        <c:tickLblPos val="none"/>
        <c:crossAx val="217018600"/>
        <c:crosses val="autoZero"/>
        <c:auto val="0"/>
        <c:lblAlgn val="ctr"/>
        <c:lblOffset val="100"/>
        <c:noMultiLvlLbl val="1"/>
      </c:catAx>
      <c:valAx>
        <c:axId val="217018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002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269512"/>
        <c:axId val="21826990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69512"/>
        <c:axId val="218269904"/>
      </c:lineChart>
      <c:catAx>
        <c:axId val="218269512"/>
        <c:scaling>
          <c:orientation val="minMax"/>
        </c:scaling>
        <c:delete val="0"/>
        <c:axPos val="b"/>
        <c:numFmt formatCode="ge" sourceLinked="1"/>
        <c:majorTickMark val="none"/>
        <c:minorTickMark val="none"/>
        <c:tickLblPos val="none"/>
        <c:crossAx val="218269904"/>
        <c:crosses val="autoZero"/>
        <c:auto val="0"/>
        <c:lblAlgn val="ctr"/>
        <c:lblOffset val="100"/>
        <c:noMultiLvlLbl val="1"/>
      </c:catAx>
      <c:valAx>
        <c:axId val="21826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269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22</c:v>
                </c:pt>
                <c:pt idx="1">
                  <c:v>24.7</c:v>
                </c:pt>
                <c:pt idx="2">
                  <c:v>25.3</c:v>
                </c:pt>
                <c:pt idx="3">
                  <c:v>25.3</c:v>
                </c:pt>
                <c:pt idx="4">
                  <c:v>24.4</c:v>
                </c:pt>
              </c:numCache>
            </c:numRef>
          </c:val>
        </c:ser>
        <c:dLbls>
          <c:showLegendKey val="0"/>
          <c:showVal val="0"/>
          <c:showCatName val="0"/>
          <c:showSerName val="0"/>
          <c:showPercent val="0"/>
          <c:showBubbleSize val="0"/>
        </c:dLbls>
        <c:gapWidth val="180"/>
        <c:overlap val="-90"/>
        <c:axId val="218270688"/>
        <c:axId val="21794880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ser>
        <c:dLbls>
          <c:showLegendKey val="0"/>
          <c:showVal val="0"/>
          <c:showCatName val="0"/>
          <c:showSerName val="0"/>
          <c:showPercent val="0"/>
          <c:showBubbleSize val="0"/>
        </c:dLbls>
        <c:marker val="1"/>
        <c:smooth val="0"/>
        <c:axId val="218270688"/>
        <c:axId val="217948800"/>
      </c:lineChart>
      <c:catAx>
        <c:axId val="218270688"/>
        <c:scaling>
          <c:orientation val="minMax"/>
        </c:scaling>
        <c:delete val="0"/>
        <c:axPos val="b"/>
        <c:numFmt formatCode="ge" sourceLinked="1"/>
        <c:majorTickMark val="none"/>
        <c:minorTickMark val="none"/>
        <c:tickLblPos val="none"/>
        <c:crossAx val="217948800"/>
        <c:crosses val="autoZero"/>
        <c:auto val="0"/>
        <c:lblAlgn val="ctr"/>
        <c:lblOffset val="100"/>
        <c:noMultiLvlLbl val="1"/>
      </c:catAx>
      <c:valAx>
        <c:axId val="217948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270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9.6</c:v>
                </c:pt>
                <c:pt idx="1">
                  <c:v>36.5</c:v>
                </c:pt>
                <c:pt idx="2">
                  <c:v>10.4</c:v>
                </c:pt>
                <c:pt idx="3">
                  <c:v>17.100000000000001</c:v>
                </c:pt>
                <c:pt idx="4">
                  <c:v>4.9000000000000004</c:v>
                </c:pt>
              </c:numCache>
            </c:numRef>
          </c:val>
        </c:ser>
        <c:dLbls>
          <c:showLegendKey val="0"/>
          <c:showVal val="0"/>
          <c:showCatName val="0"/>
          <c:showSerName val="0"/>
          <c:showPercent val="0"/>
          <c:showBubbleSize val="0"/>
        </c:dLbls>
        <c:gapWidth val="180"/>
        <c:overlap val="-90"/>
        <c:axId val="217949584"/>
        <c:axId val="21794997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ser>
        <c:dLbls>
          <c:showLegendKey val="0"/>
          <c:showVal val="0"/>
          <c:showCatName val="0"/>
          <c:showSerName val="0"/>
          <c:showPercent val="0"/>
          <c:showBubbleSize val="0"/>
        </c:dLbls>
        <c:marker val="1"/>
        <c:smooth val="0"/>
        <c:axId val="217949584"/>
        <c:axId val="217949976"/>
      </c:lineChart>
      <c:catAx>
        <c:axId val="217949584"/>
        <c:scaling>
          <c:orientation val="minMax"/>
        </c:scaling>
        <c:delete val="0"/>
        <c:axPos val="b"/>
        <c:numFmt formatCode="ge" sourceLinked="1"/>
        <c:majorTickMark val="none"/>
        <c:minorTickMark val="none"/>
        <c:tickLblPos val="none"/>
        <c:crossAx val="217949976"/>
        <c:crosses val="autoZero"/>
        <c:auto val="0"/>
        <c:lblAlgn val="ctr"/>
        <c:lblOffset val="100"/>
        <c:noMultiLvlLbl val="1"/>
      </c:catAx>
      <c:valAx>
        <c:axId val="217949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4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0</c:v>
                </c:pt>
                <c:pt idx="1">
                  <c:v>0</c:v>
                </c:pt>
                <c:pt idx="2">
                  <c:v>0</c:v>
                </c:pt>
                <c:pt idx="3">
                  <c:v>0</c:v>
                </c:pt>
                <c:pt idx="4">
                  <c:v>1940.2</c:v>
                </c:pt>
              </c:numCache>
            </c:numRef>
          </c:val>
        </c:ser>
        <c:dLbls>
          <c:showLegendKey val="0"/>
          <c:showVal val="0"/>
          <c:showCatName val="0"/>
          <c:showSerName val="0"/>
          <c:showPercent val="0"/>
          <c:showBubbleSize val="0"/>
        </c:dLbls>
        <c:gapWidth val="180"/>
        <c:overlap val="-90"/>
        <c:axId val="217950760"/>
        <c:axId val="21795115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ser>
        <c:dLbls>
          <c:showLegendKey val="0"/>
          <c:showVal val="0"/>
          <c:showCatName val="0"/>
          <c:showSerName val="0"/>
          <c:showPercent val="0"/>
          <c:showBubbleSize val="0"/>
        </c:dLbls>
        <c:marker val="1"/>
        <c:smooth val="0"/>
        <c:axId val="217950760"/>
        <c:axId val="217951152"/>
      </c:lineChart>
      <c:catAx>
        <c:axId val="217950760"/>
        <c:scaling>
          <c:orientation val="minMax"/>
        </c:scaling>
        <c:delete val="0"/>
        <c:axPos val="b"/>
        <c:numFmt formatCode="ge" sourceLinked="1"/>
        <c:majorTickMark val="none"/>
        <c:minorTickMark val="none"/>
        <c:tickLblPos val="none"/>
        <c:crossAx val="217951152"/>
        <c:crosses val="autoZero"/>
        <c:auto val="0"/>
        <c:lblAlgn val="ctr"/>
        <c:lblOffset val="100"/>
        <c:noMultiLvlLbl val="1"/>
      </c:catAx>
      <c:valAx>
        <c:axId val="21795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50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37.200000000000003</c:v>
                </c:pt>
                <c:pt idx="1">
                  <c:v>38.6</c:v>
                </c:pt>
                <c:pt idx="2">
                  <c:v>61.6</c:v>
                </c:pt>
                <c:pt idx="3">
                  <c:v>66.400000000000006</c:v>
                </c:pt>
                <c:pt idx="4">
                  <c:v>71.2</c:v>
                </c:pt>
              </c:numCache>
            </c:numRef>
          </c:val>
        </c:ser>
        <c:dLbls>
          <c:showLegendKey val="0"/>
          <c:showVal val="0"/>
          <c:showCatName val="0"/>
          <c:showSerName val="0"/>
          <c:showPercent val="0"/>
          <c:showBubbleSize val="0"/>
        </c:dLbls>
        <c:gapWidth val="180"/>
        <c:overlap val="-90"/>
        <c:axId val="217951936"/>
        <c:axId val="21795232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ser>
        <c:dLbls>
          <c:showLegendKey val="0"/>
          <c:showVal val="0"/>
          <c:showCatName val="0"/>
          <c:showSerName val="0"/>
          <c:showPercent val="0"/>
          <c:showBubbleSize val="0"/>
        </c:dLbls>
        <c:marker val="1"/>
        <c:smooth val="0"/>
        <c:axId val="217951936"/>
        <c:axId val="217952328"/>
      </c:lineChart>
      <c:catAx>
        <c:axId val="217951936"/>
        <c:scaling>
          <c:orientation val="minMax"/>
        </c:scaling>
        <c:delete val="0"/>
        <c:axPos val="b"/>
        <c:numFmt formatCode="ge" sourceLinked="1"/>
        <c:majorTickMark val="none"/>
        <c:minorTickMark val="none"/>
        <c:tickLblPos val="none"/>
        <c:crossAx val="217952328"/>
        <c:crosses val="autoZero"/>
        <c:auto val="0"/>
        <c:lblAlgn val="ctr"/>
        <c:lblOffset val="100"/>
        <c:noMultiLvlLbl val="1"/>
      </c:catAx>
      <c:valAx>
        <c:axId val="217952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519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65.8</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49683232"/>
        <c:axId val="34968362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9683232"/>
        <c:axId val="349683624"/>
      </c:lineChart>
      <c:catAx>
        <c:axId val="349683232"/>
        <c:scaling>
          <c:orientation val="minMax"/>
        </c:scaling>
        <c:delete val="0"/>
        <c:axPos val="b"/>
        <c:numFmt formatCode="ge" sourceLinked="1"/>
        <c:majorTickMark val="none"/>
        <c:minorTickMark val="none"/>
        <c:tickLblPos val="none"/>
        <c:crossAx val="349683624"/>
        <c:crosses val="autoZero"/>
        <c:auto val="0"/>
        <c:lblAlgn val="ctr"/>
        <c:lblOffset val="100"/>
        <c:noMultiLvlLbl val="1"/>
      </c:catAx>
      <c:valAx>
        <c:axId val="34968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4.7</c:v>
                </c:pt>
                <c:pt idx="3">
                  <c:v>19.899999999999999</c:v>
                </c:pt>
                <c:pt idx="4">
                  <c:v>18.3</c:v>
                </c:pt>
              </c:numCache>
            </c:numRef>
          </c:val>
        </c:ser>
        <c:dLbls>
          <c:showLegendKey val="0"/>
          <c:showVal val="0"/>
          <c:showCatName val="0"/>
          <c:showSerName val="0"/>
          <c:showPercent val="0"/>
          <c:showBubbleSize val="0"/>
        </c:dLbls>
        <c:gapWidth val="180"/>
        <c:overlap val="-90"/>
        <c:axId val="349684408"/>
        <c:axId val="34968480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49684408"/>
        <c:axId val="349684800"/>
      </c:lineChart>
      <c:catAx>
        <c:axId val="349684408"/>
        <c:scaling>
          <c:orientation val="minMax"/>
        </c:scaling>
        <c:delete val="0"/>
        <c:axPos val="b"/>
        <c:numFmt formatCode="ge" sourceLinked="1"/>
        <c:majorTickMark val="none"/>
        <c:minorTickMark val="none"/>
        <c:tickLblPos val="none"/>
        <c:crossAx val="349684800"/>
        <c:crosses val="autoZero"/>
        <c:auto val="0"/>
        <c:lblAlgn val="ctr"/>
        <c:lblOffset val="100"/>
        <c:noMultiLvlLbl val="1"/>
      </c:catAx>
      <c:valAx>
        <c:axId val="34968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4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49685584"/>
        <c:axId val="34968597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49685584"/>
        <c:axId val="349685976"/>
      </c:lineChart>
      <c:catAx>
        <c:axId val="349685584"/>
        <c:scaling>
          <c:orientation val="minMax"/>
        </c:scaling>
        <c:delete val="0"/>
        <c:axPos val="b"/>
        <c:numFmt formatCode="ge" sourceLinked="1"/>
        <c:majorTickMark val="none"/>
        <c:minorTickMark val="none"/>
        <c:tickLblPos val="none"/>
        <c:crossAx val="349685976"/>
        <c:crosses val="autoZero"/>
        <c:auto val="0"/>
        <c:lblAlgn val="ctr"/>
        <c:lblOffset val="100"/>
        <c:noMultiLvlLbl val="1"/>
      </c:catAx>
      <c:valAx>
        <c:axId val="34968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5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49989816"/>
        <c:axId val="34999020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49989816"/>
        <c:axId val="349990208"/>
      </c:lineChart>
      <c:catAx>
        <c:axId val="349989816"/>
        <c:scaling>
          <c:orientation val="minMax"/>
        </c:scaling>
        <c:delete val="0"/>
        <c:axPos val="b"/>
        <c:numFmt formatCode="ge" sourceLinked="1"/>
        <c:majorTickMark val="none"/>
        <c:minorTickMark val="none"/>
        <c:tickLblPos val="none"/>
        <c:crossAx val="349990208"/>
        <c:crosses val="autoZero"/>
        <c:auto val="0"/>
        <c:lblAlgn val="ctr"/>
        <c:lblOffset val="100"/>
        <c:noMultiLvlLbl val="1"/>
      </c:catAx>
      <c:valAx>
        <c:axId val="34999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9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1.7</c:v>
                </c:pt>
                <c:pt idx="3">
                  <c:v>7</c:v>
                </c:pt>
                <c:pt idx="4">
                  <c:v>12</c:v>
                </c:pt>
              </c:numCache>
            </c:numRef>
          </c:val>
        </c:ser>
        <c:dLbls>
          <c:showLegendKey val="0"/>
          <c:showVal val="0"/>
          <c:showCatName val="0"/>
          <c:showSerName val="0"/>
          <c:showPercent val="0"/>
          <c:showBubbleSize val="0"/>
        </c:dLbls>
        <c:gapWidth val="180"/>
        <c:overlap val="-90"/>
        <c:axId val="349990992"/>
        <c:axId val="34999138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49990992"/>
        <c:axId val="349991384"/>
      </c:lineChart>
      <c:catAx>
        <c:axId val="349990992"/>
        <c:scaling>
          <c:orientation val="minMax"/>
        </c:scaling>
        <c:delete val="0"/>
        <c:axPos val="b"/>
        <c:numFmt formatCode="ge" sourceLinked="1"/>
        <c:majorTickMark val="none"/>
        <c:minorTickMark val="none"/>
        <c:tickLblPos val="none"/>
        <c:crossAx val="349991384"/>
        <c:crosses val="autoZero"/>
        <c:auto val="0"/>
        <c:lblAlgn val="ctr"/>
        <c:lblOffset val="100"/>
        <c:noMultiLvlLbl val="1"/>
      </c:catAx>
      <c:valAx>
        <c:axId val="349991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1438.2</c:v>
                </c:pt>
                <c:pt idx="1">
                  <c:v>802</c:v>
                </c:pt>
                <c:pt idx="2">
                  <c:v>716.7</c:v>
                </c:pt>
                <c:pt idx="3">
                  <c:v>1321.7</c:v>
                </c:pt>
                <c:pt idx="4">
                  <c:v>266</c:v>
                </c:pt>
              </c:numCache>
            </c:numRef>
          </c:val>
        </c:ser>
        <c:dLbls>
          <c:showLegendKey val="0"/>
          <c:showVal val="0"/>
          <c:showCatName val="0"/>
          <c:showSerName val="0"/>
          <c:showPercent val="0"/>
          <c:showBubbleSize val="0"/>
        </c:dLbls>
        <c:gapWidth val="180"/>
        <c:overlap val="-90"/>
        <c:axId val="217052328"/>
        <c:axId val="21705680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052328"/>
        <c:axId val="217056808"/>
      </c:lineChart>
      <c:catAx>
        <c:axId val="217052328"/>
        <c:scaling>
          <c:orientation val="minMax"/>
        </c:scaling>
        <c:delete val="0"/>
        <c:axPos val="b"/>
        <c:numFmt formatCode="ge" sourceLinked="1"/>
        <c:majorTickMark val="none"/>
        <c:minorTickMark val="none"/>
        <c:tickLblPos val="none"/>
        <c:crossAx val="217056808"/>
        <c:crosses val="autoZero"/>
        <c:auto val="0"/>
        <c:lblAlgn val="ctr"/>
        <c:lblOffset val="100"/>
        <c:noMultiLvlLbl val="1"/>
      </c:catAx>
      <c:valAx>
        <c:axId val="21705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05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49992168"/>
        <c:axId val="34999256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9992168"/>
        <c:axId val="349992560"/>
      </c:lineChart>
      <c:catAx>
        <c:axId val="349992168"/>
        <c:scaling>
          <c:orientation val="minMax"/>
        </c:scaling>
        <c:delete val="0"/>
        <c:axPos val="b"/>
        <c:numFmt formatCode="ge" sourceLinked="1"/>
        <c:majorTickMark val="none"/>
        <c:minorTickMark val="none"/>
        <c:tickLblPos val="none"/>
        <c:crossAx val="349992560"/>
        <c:crosses val="autoZero"/>
        <c:auto val="0"/>
        <c:lblAlgn val="ctr"/>
        <c:lblOffset val="100"/>
        <c:noMultiLvlLbl val="1"/>
      </c:catAx>
      <c:valAx>
        <c:axId val="349992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2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7160.7</c:v>
                </c:pt>
                <c:pt idx="1">
                  <c:v>6000.6</c:v>
                </c:pt>
                <c:pt idx="2">
                  <c:v>7529.1</c:v>
                </c:pt>
                <c:pt idx="3">
                  <c:v>6620.3</c:v>
                </c:pt>
                <c:pt idx="4">
                  <c:v>7141.1</c:v>
                </c:pt>
              </c:numCache>
            </c:numRef>
          </c:val>
        </c:ser>
        <c:dLbls>
          <c:showLegendKey val="0"/>
          <c:showVal val="0"/>
          <c:showCatName val="0"/>
          <c:showSerName val="0"/>
          <c:showPercent val="0"/>
          <c:showBubbleSize val="0"/>
        </c:dLbls>
        <c:gapWidth val="180"/>
        <c:overlap val="-90"/>
        <c:axId val="217139424"/>
        <c:axId val="21566102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7139424"/>
        <c:axId val="215661024"/>
      </c:lineChart>
      <c:catAx>
        <c:axId val="217139424"/>
        <c:scaling>
          <c:orientation val="minMax"/>
        </c:scaling>
        <c:delete val="0"/>
        <c:axPos val="b"/>
        <c:numFmt formatCode="ge" sourceLinked="1"/>
        <c:majorTickMark val="none"/>
        <c:minorTickMark val="none"/>
        <c:tickLblPos val="none"/>
        <c:crossAx val="215661024"/>
        <c:crosses val="autoZero"/>
        <c:auto val="0"/>
        <c:lblAlgn val="ctr"/>
        <c:lblOffset val="100"/>
        <c:noMultiLvlLbl val="1"/>
      </c:catAx>
      <c:valAx>
        <c:axId val="2156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39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1552531</c:v>
                </c:pt>
                <c:pt idx="1">
                  <c:v>1375476</c:v>
                </c:pt>
                <c:pt idx="2">
                  <c:v>1831819</c:v>
                </c:pt>
                <c:pt idx="3">
                  <c:v>2203419</c:v>
                </c:pt>
                <c:pt idx="4">
                  <c:v>2102323</c:v>
                </c:pt>
              </c:numCache>
            </c:numRef>
          </c:val>
        </c:ser>
        <c:dLbls>
          <c:showLegendKey val="0"/>
          <c:showVal val="0"/>
          <c:showCatName val="0"/>
          <c:showSerName val="0"/>
          <c:showPercent val="0"/>
          <c:showBubbleSize val="0"/>
        </c:dLbls>
        <c:gapWidth val="180"/>
        <c:overlap val="-90"/>
        <c:axId val="215661808"/>
        <c:axId val="21566220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5661808"/>
        <c:axId val="215662200"/>
      </c:lineChart>
      <c:catAx>
        <c:axId val="215661808"/>
        <c:scaling>
          <c:orientation val="minMax"/>
        </c:scaling>
        <c:delete val="0"/>
        <c:axPos val="b"/>
        <c:numFmt formatCode="ge" sourceLinked="1"/>
        <c:majorTickMark val="none"/>
        <c:minorTickMark val="none"/>
        <c:tickLblPos val="none"/>
        <c:crossAx val="215662200"/>
        <c:crosses val="autoZero"/>
        <c:auto val="0"/>
        <c:lblAlgn val="ctr"/>
        <c:lblOffset val="100"/>
        <c:noMultiLvlLbl val="1"/>
      </c:catAx>
      <c:valAx>
        <c:axId val="2156622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66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40.6</c:v>
                </c:pt>
                <c:pt idx="1">
                  <c:v>50.9</c:v>
                </c:pt>
                <c:pt idx="2">
                  <c:v>43.3</c:v>
                </c:pt>
                <c:pt idx="3">
                  <c:v>45.1</c:v>
                </c:pt>
                <c:pt idx="4">
                  <c:v>42.9</c:v>
                </c:pt>
              </c:numCache>
            </c:numRef>
          </c:val>
        </c:ser>
        <c:dLbls>
          <c:showLegendKey val="0"/>
          <c:showVal val="0"/>
          <c:showCatName val="0"/>
          <c:showSerName val="0"/>
          <c:showPercent val="0"/>
          <c:showBubbleSize val="0"/>
        </c:dLbls>
        <c:gapWidth val="180"/>
        <c:overlap val="-90"/>
        <c:axId val="217175352"/>
        <c:axId val="21717574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7175352"/>
        <c:axId val="217175744"/>
      </c:lineChart>
      <c:catAx>
        <c:axId val="217175352"/>
        <c:scaling>
          <c:orientation val="minMax"/>
        </c:scaling>
        <c:delete val="0"/>
        <c:axPos val="b"/>
        <c:numFmt formatCode="ge" sourceLinked="1"/>
        <c:majorTickMark val="none"/>
        <c:minorTickMark val="none"/>
        <c:tickLblPos val="none"/>
        <c:crossAx val="217175744"/>
        <c:crosses val="autoZero"/>
        <c:auto val="0"/>
        <c:lblAlgn val="ctr"/>
        <c:lblOffset val="100"/>
        <c:noMultiLvlLbl val="1"/>
      </c:catAx>
      <c:valAx>
        <c:axId val="21717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75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22.8</c:v>
                </c:pt>
                <c:pt idx="1">
                  <c:v>28.9</c:v>
                </c:pt>
                <c:pt idx="2">
                  <c:v>31.1</c:v>
                </c:pt>
                <c:pt idx="3">
                  <c:v>23.4</c:v>
                </c:pt>
                <c:pt idx="4">
                  <c:v>20.8</c:v>
                </c:pt>
              </c:numCache>
            </c:numRef>
          </c:val>
        </c:ser>
        <c:dLbls>
          <c:showLegendKey val="0"/>
          <c:showVal val="0"/>
          <c:showCatName val="0"/>
          <c:showSerName val="0"/>
          <c:showPercent val="0"/>
          <c:showBubbleSize val="0"/>
        </c:dLbls>
        <c:gapWidth val="180"/>
        <c:overlap val="-90"/>
        <c:axId val="217174960"/>
        <c:axId val="21717456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7174960"/>
        <c:axId val="217174568"/>
      </c:lineChart>
      <c:catAx>
        <c:axId val="217174960"/>
        <c:scaling>
          <c:orientation val="minMax"/>
        </c:scaling>
        <c:delete val="0"/>
        <c:axPos val="b"/>
        <c:numFmt formatCode="ge" sourceLinked="1"/>
        <c:majorTickMark val="none"/>
        <c:minorTickMark val="none"/>
        <c:tickLblPos val="none"/>
        <c:crossAx val="217174568"/>
        <c:crosses val="autoZero"/>
        <c:auto val="0"/>
        <c:lblAlgn val="ctr"/>
        <c:lblOffset val="100"/>
        <c:noMultiLvlLbl val="1"/>
      </c:catAx>
      <c:valAx>
        <c:axId val="217174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7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87</c:v>
                </c:pt>
                <c:pt idx="1">
                  <c:v>74</c:v>
                </c:pt>
                <c:pt idx="2">
                  <c:v>60.2</c:v>
                </c:pt>
                <c:pt idx="3">
                  <c:v>52.2</c:v>
                </c:pt>
                <c:pt idx="4">
                  <c:v>75.5</c:v>
                </c:pt>
              </c:numCache>
            </c:numRef>
          </c:val>
        </c:ser>
        <c:dLbls>
          <c:showLegendKey val="0"/>
          <c:showVal val="0"/>
          <c:showCatName val="0"/>
          <c:showSerName val="0"/>
          <c:showPercent val="0"/>
          <c:showBubbleSize val="0"/>
        </c:dLbls>
        <c:gapWidth val="180"/>
        <c:overlap val="-90"/>
        <c:axId val="217176528"/>
        <c:axId val="21717692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7176528"/>
        <c:axId val="217176920"/>
      </c:lineChart>
      <c:catAx>
        <c:axId val="217176528"/>
        <c:scaling>
          <c:orientation val="minMax"/>
        </c:scaling>
        <c:delete val="0"/>
        <c:axPos val="b"/>
        <c:numFmt formatCode="ge" sourceLinked="1"/>
        <c:majorTickMark val="none"/>
        <c:minorTickMark val="none"/>
        <c:tickLblPos val="none"/>
        <c:crossAx val="217176920"/>
        <c:crosses val="autoZero"/>
        <c:auto val="0"/>
        <c:lblAlgn val="ctr"/>
        <c:lblOffset val="100"/>
        <c:noMultiLvlLbl val="1"/>
      </c:catAx>
      <c:valAx>
        <c:axId val="217176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17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56.1</c:v>
                </c:pt>
                <c:pt idx="1">
                  <c:v>56.7</c:v>
                </c:pt>
                <c:pt idx="2">
                  <c:v>55.3</c:v>
                </c:pt>
                <c:pt idx="3">
                  <c:v>58.1</c:v>
                </c:pt>
                <c:pt idx="4">
                  <c:v>59.4</c:v>
                </c:pt>
              </c:numCache>
            </c:numRef>
          </c:val>
        </c:ser>
        <c:dLbls>
          <c:showLegendKey val="0"/>
          <c:showVal val="0"/>
          <c:showCatName val="0"/>
          <c:showSerName val="0"/>
          <c:showPercent val="0"/>
          <c:showBubbleSize val="0"/>
        </c:dLbls>
        <c:gapWidth val="180"/>
        <c:overlap val="-90"/>
        <c:axId val="217177704"/>
        <c:axId val="21566298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7177704"/>
        <c:axId val="215662984"/>
      </c:lineChart>
      <c:catAx>
        <c:axId val="217177704"/>
        <c:scaling>
          <c:orientation val="minMax"/>
        </c:scaling>
        <c:delete val="0"/>
        <c:axPos val="b"/>
        <c:numFmt formatCode="ge" sourceLinked="1"/>
        <c:majorTickMark val="none"/>
        <c:minorTickMark val="none"/>
        <c:tickLblPos val="none"/>
        <c:crossAx val="215662984"/>
        <c:crosses val="autoZero"/>
        <c:auto val="0"/>
        <c:lblAlgn val="ctr"/>
        <c:lblOffset val="100"/>
        <c:noMultiLvlLbl val="1"/>
      </c:catAx>
      <c:valAx>
        <c:axId val="21566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71777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73334" y="11711051"/>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（最大出力合計148,570kW）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461762</xdr:colOff>
      <xdr:row>41</xdr:row>
      <xdr:rowOff>117765</xdr:rowOff>
    </xdr:from>
    <xdr:ext cx="3070072" cy="392415"/>
    <xdr:sp macro="" textlink="データ!EX9">
      <xdr:nvSpPr>
        <xdr:cNvPr id="21" name="正方形/長方形 20"/>
        <xdr:cNvSpPr/>
      </xdr:nvSpPr>
      <xdr:spPr>
        <a:xfrm>
          <a:off x="9007048" y="11711051"/>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（最大出力合計145,581kW）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559854</xdr:colOff>
      <xdr:row>41</xdr:row>
      <xdr:rowOff>117765</xdr:rowOff>
    </xdr:from>
    <xdr:ext cx="2839239" cy="392415"/>
    <xdr:sp macro="" textlink="データ!IV9">
      <xdr:nvSpPr>
        <xdr:cNvPr id="25" name="正方形/長方形 24"/>
        <xdr:cNvSpPr/>
      </xdr:nvSpPr>
      <xdr:spPr>
        <a:xfrm>
          <a:off x="20956961"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41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41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41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41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41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41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42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421"/>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422"/>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42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42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42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426"/>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427"/>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42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42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430"/>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431"/>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432"/>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433"/>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434"/>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435"/>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436"/>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437"/>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438"/>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439"/>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440"/>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441"/>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442"/>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443"/>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444"/>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445"/>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446"/>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447"/>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448"/>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岩手県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4" t="s">
        <v>6</v>
      </c>
      <c r="T2" s="195"/>
      <c r="U2" s="195"/>
      <c r="V2" s="195"/>
      <c r="W2" s="195"/>
      <c r="X2" s="195"/>
      <c r="Y2" s="195"/>
      <c r="Z2" s="195"/>
      <c r="AA2" s="195"/>
      <c r="AB2" s="195"/>
      <c r="AC2" s="195"/>
      <c r="AD2" s="195"/>
      <c r="AE2" s="195"/>
      <c r="AF2" s="195"/>
      <c r="AG2" s="195"/>
      <c r="AH2" s="196"/>
      <c r="AI2" s="1"/>
      <c r="AJ2" s="1"/>
      <c r="AK2" s="191" t="s">
        <v>7</v>
      </c>
      <c r="AL2" s="192"/>
      <c r="AM2" s="192"/>
      <c r="AN2" s="192"/>
      <c r="AO2" s="192"/>
      <c r="AP2" s="192"/>
      <c r="AQ2" s="193"/>
    </row>
    <row r="3" spans="1:43" ht="23.1" customHeight="1">
      <c r="A3" s="1"/>
      <c r="B3" s="175" t="str">
        <f>データ!I6</f>
        <v>法適用</v>
      </c>
      <c r="C3" s="176"/>
      <c r="D3" s="176"/>
      <c r="E3" s="176"/>
      <c r="F3" s="176" t="str">
        <f>データ!J6</f>
        <v>電気事業</v>
      </c>
      <c r="G3" s="176"/>
      <c r="H3" s="176"/>
      <c r="I3" s="176"/>
      <c r="J3" s="172" t="s">
        <v>181</v>
      </c>
      <c r="K3" s="172"/>
      <c r="L3" s="172"/>
      <c r="M3" s="172"/>
      <c r="N3" s="177">
        <f>データ!L6</f>
        <v>77.599999999999994</v>
      </c>
      <c r="O3" s="177"/>
      <c r="P3" s="177"/>
      <c r="Q3" s="178"/>
      <c r="R3" s="1"/>
      <c r="S3" s="179" t="s">
        <v>184</v>
      </c>
      <c r="T3" s="180"/>
      <c r="U3" s="180"/>
      <c r="V3" s="180"/>
      <c r="W3" s="180"/>
      <c r="X3" s="180"/>
      <c r="Y3" s="180"/>
      <c r="Z3" s="180"/>
      <c r="AA3" s="180"/>
      <c r="AB3" s="180"/>
      <c r="AC3" s="180"/>
      <c r="AD3" s="180"/>
      <c r="AE3" s="180"/>
      <c r="AF3" s="180"/>
      <c r="AG3" s="180"/>
      <c r="AH3" s="181"/>
      <c r="AI3" s="1"/>
      <c r="AJ3" s="1"/>
      <c r="AK3" s="113" t="s">
        <v>185</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2"/>
      <c r="T4" s="183"/>
      <c r="U4" s="183"/>
      <c r="V4" s="183"/>
      <c r="W4" s="183"/>
      <c r="X4" s="183"/>
      <c r="Y4" s="183"/>
      <c r="Z4" s="183"/>
      <c r="AA4" s="183"/>
      <c r="AB4" s="183"/>
      <c r="AC4" s="183"/>
      <c r="AD4" s="183"/>
      <c r="AE4" s="183"/>
      <c r="AF4" s="183"/>
      <c r="AG4" s="183"/>
      <c r="AH4" s="184"/>
      <c r="AI4" s="1"/>
      <c r="AJ4" s="1"/>
      <c r="AK4" s="113"/>
      <c r="AL4" s="114"/>
      <c r="AM4" s="114"/>
      <c r="AN4" s="114"/>
      <c r="AO4" s="114"/>
      <c r="AP4" s="114"/>
      <c r="AQ4" s="115"/>
    </row>
    <row r="5" spans="1:43" ht="23.1" customHeight="1">
      <c r="A5" s="1"/>
      <c r="B5" s="188">
        <f>データ!M6</f>
        <v>16</v>
      </c>
      <c r="C5" s="189"/>
      <c r="D5" s="189"/>
      <c r="E5" s="189"/>
      <c r="F5" s="169" t="str">
        <f>データ!N6</f>
        <v>-</v>
      </c>
      <c r="G5" s="169"/>
      <c r="H5" s="169"/>
      <c r="I5" s="169"/>
      <c r="J5" s="169">
        <f>データ!O6</f>
        <v>1</v>
      </c>
      <c r="K5" s="169"/>
      <c r="L5" s="169"/>
      <c r="M5" s="169"/>
      <c r="N5" s="169">
        <f>データ!P6</f>
        <v>1</v>
      </c>
      <c r="O5" s="169"/>
      <c r="P5" s="169"/>
      <c r="Q5" s="190"/>
      <c r="R5" s="1"/>
      <c r="S5" s="182"/>
      <c r="T5" s="183"/>
      <c r="U5" s="183"/>
      <c r="V5" s="183"/>
      <c r="W5" s="183"/>
      <c r="X5" s="183"/>
      <c r="Y5" s="183"/>
      <c r="Z5" s="183"/>
      <c r="AA5" s="183"/>
      <c r="AB5" s="183"/>
      <c r="AC5" s="183"/>
      <c r="AD5" s="183"/>
      <c r="AE5" s="183"/>
      <c r="AF5" s="183"/>
      <c r="AG5" s="183"/>
      <c r="AH5" s="184"/>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2"/>
      <c r="T6" s="183"/>
      <c r="U6" s="183"/>
      <c r="V6" s="183"/>
      <c r="W6" s="183"/>
      <c r="X6" s="183"/>
      <c r="Y6" s="183"/>
      <c r="Z6" s="183"/>
      <c r="AA6" s="183"/>
      <c r="AB6" s="183"/>
      <c r="AC6" s="183"/>
      <c r="AD6" s="183"/>
      <c r="AE6" s="183"/>
      <c r="AF6" s="183"/>
      <c r="AG6" s="183"/>
      <c r="AH6" s="184"/>
      <c r="AI6" s="1"/>
      <c r="AJ6" s="1"/>
      <c r="AK6" s="113"/>
      <c r="AL6" s="114"/>
      <c r="AM6" s="114"/>
      <c r="AN6" s="114"/>
      <c r="AO6" s="114"/>
      <c r="AP6" s="114"/>
      <c r="AQ6" s="115"/>
    </row>
    <row r="7" spans="1:43" ht="22.5" customHeight="1">
      <c r="A7" s="1"/>
      <c r="B7" s="168" t="str">
        <f>データ!Q6</f>
        <v>-</v>
      </c>
      <c r="C7" s="169"/>
      <c r="D7" s="169"/>
      <c r="E7" s="169"/>
      <c r="F7" s="170" t="s">
        <v>126</v>
      </c>
      <c r="G7" s="171"/>
      <c r="H7" s="171"/>
      <c r="I7" s="171"/>
      <c r="J7" s="172" t="s">
        <v>182</v>
      </c>
      <c r="K7" s="172"/>
      <c r="L7" s="172"/>
      <c r="M7" s="172"/>
      <c r="N7" s="173" t="str">
        <f>データ!T6</f>
        <v>無</v>
      </c>
      <c r="O7" s="173"/>
      <c r="P7" s="173"/>
      <c r="Q7" s="174"/>
      <c r="R7" s="1"/>
      <c r="S7" s="182"/>
      <c r="T7" s="183"/>
      <c r="U7" s="183"/>
      <c r="V7" s="183"/>
      <c r="W7" s="183"/>
      <c r="X7" s="183"/>
      <c r="Y7" s="183"/>
      <c r="Z7" s="183"/>
      <c r="AA7" s="183"/>
      <c r="AB7" s="183"/>
      <c r="AC7" s="183"/>
      <c r="AD7" s="183"/>
      <c r="AE7" s="183"/>
      <c r="AF7" s="183"/>
      <c r="AG7" s="183"/>
      <c r="AH7" s="184"/>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2"/>
      <c r="T8" s="183"/>
      <c r="U8" s="183"/>
      <c r="V8" s="183"/>
      <c r="W8" s="183"/>
      <c r="X8" s="183"/>
      <c r="Y8" s="183"/>
      <c r="Z8" s="183"/>
      <c r="AA8" s="183"/>
      <c r="AB8" s="183"/>
      <c r="AC8" s="183"/>
      <c r="AD8" s="183"/>
      <c r="AE8" s="183"/>
      <c r="AF8" s="183"/>
      <c r="AG8" s="183"/>
      <c r="AH8" s="184"/>
      <c r="AI8" s="1"/>
      <c r="AJ8" s="1"/>
      <c r="AK8" s="113"/>
      <c r="AL8" s="114"/>
      <c r="AM8" s="114"/>
      <c r="AN8" s="114"/>
      <c r="AO8" s="114"/>
      <c r="AP8" s="114"/>
      <c r="AQ8" s="115"/>
    </row>
    <row r="9" spans="1:43" ht="23.1" customHeight="1" thickBot="1">
      <c r="A9" s="1"/>
      <c r="B9" s="158" t="s">
        <v>129</v>
      </c>
      <c r="C9" s="159"/>
      <c r="D9" s="159"/>
      <c r="E9" s="159"/>
      <c r="F9" s="160">
        <f>データ!V6</f>
        <v>94.1</v>
      </c>
      <c r="G9" s="160"/>
      <c r="H9" s="160"/>
      <c r="I9" s="160"/>
      <c r="J9" s="161"/>
      <c r="K9" s="161"/>
      <c r="L9" s="161"/>
      <c r="M9" s="161"/>
      <c r="N9" s="162"/>
      <c r="O9" s="162"/>
      <c r="P9" s="162"/>
      <c r="Q9" s="163"/>
      <c r="R9" s="1"/>
      <c r="S9" s="182"/>
      <c r="T9" s="183"/>
      <c r="U9" s="183"/>
      <c r="V9" s="183"/>
      <c r="W9" s="183"/>
      <c r="X9" s="183"/>
      <c r="Y9" s="183"/>
      <c r="Z9" s="183"/>
      <c r="AA9" s="183"/>
      <c r="AB9" s="183"/>
      <c r="AC9" s="183"/>
      <c r="AD9" s="183"/>
      <c r="AE9" s="183"/>
      <c r="AF9" s="183"/>
      <c r="AG9" s="183"/>
      <c r="AH9" s="184"/>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2"/>
      <c r="T10" s="183"/>
      <c r="U10" s="183"/>
      <c r="V10" s="183"/>
      <c r="W10" s="183"/>
      <c r="X10" s="183"/>
      <c r="Y10" s="183"/>
      <c r="Z10" s="183"/>
      <c r="AA10" s="183"/>
      <c r="AB10" s="183"/>
      <c r="AC10" s="183"/>
      <c r="AD10" s="183"/>
      <c r="AE10" s="183"/>
      <c r="AF10" s="183"/>
      <c r="AG10" s="183"/>
      <c r="AH10" s="184"/>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2"/>
      <c r="T11" s="183"/>
      <c r="U11" s="183"/>
      <c r="V11" s="183"/>
      <c r="W11" s="183"/>
      <c r="X11" s="183"/>
      <c r="Y11" s="183"/>
      <c r="Z11" s="183"/>
      <c r="AA11" s="183"/>
      <c r="AB11" s="183"/>
      <c r="AC11" s="183"/>
      <c r="AD11" s="183"/>
      <c r="AE11" s="183"/>
      <c r="AF11" s="183"/>
      <c r="AG11" s="183"/>
      <c r="AH11" s="184"/>
      <c r="AI11" s="1"/>
      <c r="AJ11" s="1"/>
      <c r="AK11" s="113"/>
      <c r="AL11" s="114"/>
      <c r="AM11" s="114"/>
      <c r="AN11" s="114"/>
      <c r="AO11" s="114"/>
      <c r="AP11" s="114"/>
      <c r="AQ11" s="115"/>
    </row>
    <row r="12" spans="1:43" ht="23.1" customHeight="1">
      <c r="A12" s="1"/>
      <c r="B12" s="155" t="s">
        <v>21</v>
      </c>
      <c r="C12" s="156"/>
      <c r="D12" s="156"/>
      <c r="E12" s="156"/>
      <c r="F12" s="151">
        <f>データ!W6</f>
        <v>514967</v>
      </c>
      <c r="G12" s="152"/>
      <c r="H12" s="151">
        <f>データ!X6</f>
        <v>646109</v>
      </c>
      <c r="I12" s="152"/>
      <c r="J12" s="151">
        <f>データ!Y6</f>
        <v>558618</v>
      </c>
      <c r="K12" s="152"/>
      <c r="L12" s="151">
        <f>データ!Z6</f>
        <v>582894</v>
      </c>
      <c r="M12" s="152"/>
      <c r="N12" s="153">
        <f>データ!AA6</f>
        <v>552288</v>
      </c>
      <c r="O12" s="154"/>
      <c r="P12" s="8"/>
      <c r="Q12" s="8"/>
      <c r="R12" s="1"/>
      <c r="S12" s="182"/>
      <c r="T12" s="183"/>
      <c r="U12" s="183"/>
      <c r="V12" s="183"/>
      <c r="W12" s="183"/>
      <c r="X12" s="183"/>
      <c r="Y12" s="183"/>
      <c r="Z12" s="183"/>
      <c r="AA12" s="183"/>
      <c r="AB12" s="183"/>
      <c r="AC12" s="183"/>
      <c r="AD12" s="183"/>
      <c r="AE12" s="183"/>
      <c r="AF12" s="183"/>
      <c r="AG12" s="183"/>
      <c r="AH12" s="184"/>
      <c r="AI12" s="1"/>
      <c r="AJ12" s="1"/>
      <c r="AK12" s="113"/>
      <c r="AL12" s="114"/>
      <c r="AM12" s="114"/>
      <c r="AN12" s="114"/>
      <c r="AO12" s="114"/>
      <c r="AP12" s="114"/>
      <c r="AQ12" s="115"/>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2"/>
      <c r="T13" s="183"/>
      <c r="U13" s="183"/>
      <c r="V13" s="183"/>
      <c r="W13" s="183"/>
      <c r="X13" s="183"/>
      <c r="Y13" s="183"/>
      <c r="Z13" s="183"/>
      <c r="AA13" s="183"/>
      <c r="AB13" s="183"/>
      <c r="AC13" s="183"/>
      <c r="AD13" s="183"/>
      <c r="AE13" s="183"/>
      <c r="AF13" s="183"/>
      <c r="AG13" s="183"/>
      <c r="AH13" s="184"/>
      <c r="AI13" s="1"/>
      <c r="AJ13" s="1"/>
      <c r="AK13" s="113"/>
      <c r="AL13" s="114"/>
      <c r="AM13" s="114"/>
      <c r="AN13" s="114"/>
      <c r="AO13" s="114"/>
      <c r="AP13" s="114"/>
      <c r="AQ13" s="115"/>
    </row>
    <row r="14" spans="1:43" ht="23.1" customHeight="1">
      <c r="A14" s="1"/>
      <c r="B14" s="148" t="s">
        <v>23</v>
      </c>
      <c r="C14" s="149"/>
      <c r="D14" s="149"/>
      <c r="E14" s="150"/>
      <c r="F14" s="151">
        <f>データ!AG6</f>
        <v>3824</v>
      </c>
      <c r="G14" s="152"/>
      <c r="H14" s="151">
        <f>データ!AH6</f>
        <v>4279</v>
      </c>
      <c r="I14" s="152"/>
      <c r="J14" s="151">
        <f>データ!AI6</f>
        <v>4381</v>
      </c>
      <c r="K14" s="152"/>
      <c r="L14" s="151">
        <f>データ!AJ6</f>
        <v>4399</v>
      </c>
      <c r="M14" s="152"/>
      <c r="N14" s="153">
        <f>データ!AK6</f>
        <v>4234</v>
      </c>
      <c r="O14" s="154"/>
      <c r="P14" s="8"/>
      <c r="Q14" s="8"/>
      <c r="R14" s="1"/>
      <c r="S14" s="182"/>
      <c r="T14" s="183"/>
      <c r="U14" s="183"/>
      <c r="V14" s="183"/>
      <c r="W14" s="183"/>
      <c r="X14" s="183"/>
      <c r="Y14" s="183"/>
      <c r="Z14" s="183"/>
      <c r="AA14" s="183"/>
      <c r="AB14" s="183"/>
      <c r="AC14" s="183"/>
      <c r="AD14" s="183"/>
      <c r="AE14" s="183"/>
      <c r="AF14" s="183"/>
      <c r="AG14" s="183"/>
      <c r="AH14" s="184"/>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t="str">
        <f>データ!AM6</f>
        <v>-</v>
      </c>
      <c r="I15" s="144"/>
      <c r="J15" s="144">
        <f>データ!AN6</f>
        <v>413</v>
      </c>
      <c r="K15" s="144"/>
      <c r="L15" s="144">
        <f>データ!AO6</f>
        <v>1762</v>
      </c>
      <c r="M15" s="144"/>
      <c r="N15" s="145">
        <f>データ!AP6</f>
        <v>1620</v>
      </c>
      <c r="O15" s="146"/>
      <c r="P15" s="8"/>
      <c r="Q15" s="8"/>
      <c r="R15" s="1"/>
      <c r="S15" s="182"/>
      <c r="T15" s="183"/>
      <c r="U15" s="183"/>
      <c r="V15" s="183"/>
      <c r="W15" s="183"/>
      <c r="X15" s="183"/>
      <c r="Y15" s="183"/>
      <c r="Z15" s="183"/>
      <c r="AA15" s="183"/>
      <c r="AB15" s="183"/>
      <c r="AC15" s="183"/>
      <c r="AD15" s="183"/>
      <c r="AE15" s="183"/>
      <c r="AF15" s="183"/>
      <c r="AG15" s="183"/>
      <c r="AH15" s="184"/>
      <c r="AI15" s="1"/>
      <c r="AJ15" s="1"/>
      <c r="AK15" s="113"/>
      <c r="AL15" s="114"/>
      <c r="AM15" s="114"/>
      <c r="AN15" s="114"/>
      <c r="AO15" s="114"/>
      <c r="AP15" s="114"/>
      <c r="AQ15" s="115"/>
    </row>
    <row r="16" spans="1:43" ht="23.1" customHeight="1" thickBot="1">
      <c r="A16" s="1"/>
      <c r="B16" s="134" t="s">
        <v>25</v>
      </c>
      <c r="C16" s="135"/>
      <c r="D16" s="135"/>
      <c r="E16" s="136"/>
      <c r="F16" s="147">
        <f>データ!AQ6</f>
        <v>518791</v>
      </c>
      <c r="G16" s="147"/>
      <c r="H16" s="147">
        <f>データ!AR6</f>
        <v>650388</v>
      </c>
      <c r="I16" s="147"/>
      <c r="J16" s="147">
        <f>データ!AS6</f>
        <v>563412</v>
      </c>
      <c r="K16" s="147"/>
      <c r="L16" s="147">
        <f>データ!AT6</f>
        <v>589055</v>
      </c>
      <c r="M16" s="147"/>
      <c r="N16" s="139">
        <f>データ!AU6</f>
        <v>558142</v>
      </c>
      <c r="O16" s="140"/>
      <c r="P16" s="8"/>
      <c r="Q16" s="8"/>
      <c r="R16" s="1"/>
      <c r="S16" s="182"/>
      <c r="T16" s="183"/>
      <c r="U16" s="183"/>
      <c r="V16" s="183"/>
      <c r="W16" s="183"/>
      <c r="X16" s="183"/>
      <c r="Y16" s="183"/>
      <c r="Z16" s="183"/>
      <c r="AA16" s="183"/>
      <c r="AB16" s="183"/>
      <c r="AC16" s="183"/>
      <c r="AD16" s="183"/>
      <c r="AE16" s="183"/>
      <c r="AF16" s="183"/>
      <c r="AG16" s="183"/>
      <c r="AH16" s="184"/>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2"/>
      <c r="T17" s="183"/>
      <c r="U17" s="183"/>
      <c r="V17" s="183"/>
      <c r="W17" s="183"/>
      <c r="X17" s="183"/>
      <c r="Y17" s="183"/>
      <c r="Z17" s="183"/>
      <c r="AA17" s="183"/>
      <c r="AB17" s="183"/>
      <c r="AC17" s="183"/>
      <c r="AD17" s="183"/>
      <c r="AE17" s="183"/>
      <c r="AF17" s="183"/>
      <c r="AG17" s="183"/>
      <c r="AH17" s="184"/>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2"/>
      <c r="T18" s="183"/>
      <c r="U18" s="183"/>
      <c r="V18" s="183"/>
      <c r="W18" s="183"/>
      <c r="X18" s="183"/>
      <c r="Y18" s="183"/>
      <c r="Z18" s="183"/>
      <c r="AA18" s="183"/>
      <c r="AB18" s="183"/>
      <c r="AC18" s="183"/>
      <c r="AD18" s="183"/>
      <c r="AE18" s="183"/>
      <c r="AF18" s="183"/>
      <c r="AG18" s="183"/>
      <c r="AH18" s="184"/>
      <c r="AI18" s="1"/>
      <c r="AJ18" s="1"/>
      <c r="AK18" s="113"/>
      <c r="AL18" s="114"/>
      <c r="AM18" s="114"/>
      <c r="AN18" s="114"/>
      <c r="AO18" s="114"/>
      <c r="AP18" s="114"/>
      <c r="AQ18" s="115"/>
    </row>
    <row r="19" spans="1:43" ht="23.1" customHeight="1" thickBot="1">
      <c r="A19" s="1"/>
      <c r="B19" s="134" t="s">
        <v>28</v>
      </c>
      <c r="C19" s="135"/>
      <c r="D19" s="135"/>
      <c r="E19" s="136"/>
      <c r="F19" s="137">
        <f>データ!AV6</f>
        <v>4404239</v>
      </c>
      <c r="G19" s="137"/>
      <c r="H19" s="137"/>
      <c r="I19" s="137">
        <f>データ!AW6</f>
        <v>411755</v>
      </c>
      <c r="J19" s="137"/>
      <c r="K19" s="137"/>
      <c r="L19" s="137">
        <f>データ!AX6</f>
        <v>4815994</v>
      </c>
      <c r="M19" s="137"/>
      <c r="N19" s="137"/>
      <c r="O19" s="138"/>
      <c r="P19" s="1"/>
      <c r="Q19" s="1"/>
      <c r="R19" s="1"/>
      <c r="S19" s="185"/>
      <c r="T19" s="186"/>
      <c r="U19" s="186"/>
      <c r="V19" s="186"/>
      <c r="W19" s="186"/>
      <c r="X19" s="186"/>
      <c r="Y19" s="186"/>
      <c r="Z19" s="186"/>
      <c r="AA19" s="186"/>
      <c r="AB19" s="186"/>
      <c r="AC19" s="186"/>
      <c r="AD19" s="186"/>
      <c r="AE19" s="186"/>
      <c r="AF19" s="186"/>
      <c r="AG19" s="186"/>
      <c r="AH19" s="187"/>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186</v>
      </c>
      <c r="AL40" s="114"/>
      <c r="AM40" s="114"/>
      <c r="AN40" s="114"/>
      <c r="AO40" s="114"/>
      <c r="AP40" s="114"/>
      <c r="AQ40" s="115"/>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183</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election activeCell="LS7" sqref="LS7"/>
    </sheetView>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2.8">
      <c r="A6" s="50" t="s">
        <v>114</v>
      </c>
      <c r="B6" s="68" t="str">
        <f>B7</f>
        <v>2016</v>
      </c>
      <c r="C6" s="68" t="str">
        <f t="shared" ref="C6:AX6" si="6">C7</f>
        <v>030007</v>
      </c>
      <c r="D6" s="68" t="str">
        <f t="shared" si="6"/>
        <v>46</v>
      </c>
      <c r="E6" s="68" t="str">
        <f t="shared" si="6"/>
        <v>04</v>
      </c>
      <c r="F6" s="68" t="str">
        <f t="shared" si="6"/>
        <v>0</v>
      </c>
      <c r="G6" s="68" t="str">
        <f t="shared" si="6"/>
        <v>000</v>
      </c>
      <c r="H6" s="68" t="str">
        <f t="shared" si="6"/>
        <v>岩手県</v>
      </c>
      <c r="I6" s="68" t="str">
        <f t="shared" si="6"/>
        <v>法適用</v>
      </c>
      <c r="J6" s="68" t="str">
        <f t="shared" si="6"/>
        <v>電気事業</v>
      </c>
      <c r="K6" s="68" t="str">
        <f t="shared" si="6"/>
        <v/>
      </c>
      <c r="L6" s="69">
        <f t="shared" si="6"/>
        <v>77.599999999999994</v>
      </c>
      <c r="M6" s="70">
        <f t="shared" si="6"/>
        <v>16</v>
      </c>
      <c r="N6" s="70" t="str">
        <f t="shared" si="6"/>
        <v>-</v>
      </c>
      <c r="O6" s="70">
        <f t="shared" si="6"/>
        <v>1</v>
      </c>
      <c r="P6" s="70">
        <f t="shared" si="6"/>
        <v>1</v>
      </c>
      <c r="Q6" s="70" t="str">
        <f t="shared" si="6"/>
        <v>-</v>
      </c>
      <c r="R6" s="71" t="str">
        <f>R7</f>
        <v>平成30年3月31日　胆沢第二発電所　ほか</v>
      </c>
      <c r="S6" s="72" t="str">
        <f t="shared" si="6"/>
        <v>平成30年3月31日　相去太陽光発電所</v>
      </c>
      <c r="T6" s="68" t="str">
        <f t="shared" si="6"/>
        <v>無</v>
      </c>
      <c r="U6" s="72" t="str">
        <f t="shared" si="6"/>
        <v>東北電力株式会社</v>
      </c>
      <c r="V6" s="69">
        <f t="shared" si="6"/>
        <v>94.1</v>
      </c>
      <c r="W6" s="70">
        <f>W7</f>
        <v>514967</v>
      </c>
      <c r="X6" s="70">
        <f t="shared" si="6"/>
        <v>646109</v>
      </c>
      <c r="Y6" s="70">
        <f t="shared" si="6"/>
        <v>558618</v>
      </c>
      <c r="Z6" s="70">
        <f t="shared" si="6"/>
        <v>582894</v>
      </c>
      <c r="AA6" s="70">
        <f t="shared" si="6"/>
        <v>552288</v>
      </c>
      <c r="AB6" s="70" t="str">
        <f t="shared" si="6"/>
        <v>-</v>
      </c>
      <c r="AC6" s="70" t="str">
        <f t="shared" si="6"/>
        <v>-</v>
      </c>
      <c r="AD6" s="70" t="str">
        <f t="shared" si="6"/>
        <v>-</v>
      </c>
      <c r="AE6" s="70" t="str">
        <f t="shared" si="6"/>
        <v>-</v>
      </c>
      <c r="AF6" s="70" t="str">
        <f t="shared" si="6"/>
        <v>-</v>
      </c>
      <c r="AG6" s="70">
        <f t="shared" si="6"/>
        <v>3824</v>
      </c>
      <c r="AH6" s="70">
        <f t="shared" si="6"/>
        <v>4279</v>
      </c>
      <c r="AI6" s="70">
        <f t="shared" si="6"/>
        <v>4381</v>
      </c>
      <c r="AJ6" s="70">
        <f t="shared" si="6"/>
        <v>4399</v>
      </c>
      <c r="AK6" s="70">
        <f t="shared" si="6"/>
        <v>4234</v>
      </c>
      <c r="AL6" s="70" t="str">
        <f t="shared" si="6"/>
        <v>-</v>
      </c>
      <c r="AM6" s="70" t="str">
        <f t="shared" si="6"/>
        <v>-</v>
      </c>
      <c r="AN6" s="70">
        <f t="shared" si="6"/>
        <v>413</v>
      </c>
      <c r="AO6" s="70">
        <f t="shared" si="6"/>
        <v>1762</v>
      </c>
      <c r="AP6" s="70">
        <f t="shared" si="6"/>
        <v>1620</v>
      </c>
      <c r="AQ6" s="70">
        <f t="shared" si="6"/>
        <v>518791</v>
      </c>
      <c r="AR6" s="70">
        <f t="shared" si="6"/>
        <v>650388</v>
      </c>
      <c r="AS6" s="70">
        <f t="shared" si="6"/>
        <v>563412</v>
      </c>
      <c r="AT6" s="70">
        <f t="shared" si="6"/>
        <v>589055</v>
      </c>
      <c r="AU6" s="70">
        <f t="shared" si="6"/>
        <v>558142</v>
      </c>
      <c r="AV6" s="70">
        <f t="shared" si="6"/>
        <v>4404239</v>
      </c>
      <c r="AW6" s="70">
        <f t="shared" si="6"/>
        <v>411755</v>
      </c>
      <c r="AX6" s="70">
        <f t="shared" si="6"/>
        <v>4815994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115</v>
      </c>
      <c r="C7" s="78" t="s">
        <v>116</v>
      </c>
      <c r="D7" s="78" t="s">
        <v>117</v>
      </c>
      <c r="E7" s="78" t="s">
        <v>118</v>
      </c>
      <c r="F7" s="78" t="s">
        <v>119</v>
      </c>
      <c r="G7" s="78" t="s">
        <v>120</v>
      </c>
      <c r="H7" s="78" t="s">
        <v>121</v>
      </c>
      <c r="I7" s="78" t="s">
        <v>122</v>
      </c>
      <c r="J7" s="78" t="s">
        <v>123</v>
      </c>
      <c r="K7" s="78" t="s">
        <v>124</v>
      </c>
      <c r="L7" s="79">
        <v>77.599999999999994</v>
      </c>
      <c r="M7" s="80">
        <v>16</v>
      </c>
      <c r="N7" s="80" t="s">
        <v>125</v>
      </c>
      <c r="O7" s="81">
        <v>1</v>
      </c>
      <c r="P7" s="81">
        <v>1</v>
      </c>
      <c r="Q7" s="81" t="s">
        <v>125</v>
      </c>
      <c r="R7" s="82" t="s">
        <v>126</v>
      </c>
      <c r="S7" s="82" t="s">
        <v>127</v>
      </c>
      <c r="T7" s="83" t="s">
        <v>128</v>
      </c>
      <c r="U7" s="82" t="s">
        <v>129</v>
      </c>
      <c r="V7" s="79">
        <v>94.1</v>
      </c>
      <c r="W7" s="81">
        <v>514967</v>
      </c>
      <c r="X7" s="81">
        <v>646109</v>
      </c>
      <c r="Y7" s="81">
        <v>558618</v>
      </c>
      <c r="Z7" s="81">
        <v>582894</v>
      </c>
      <c r="AA7" s="81">
        <v>552288</v>
      </c>
      <c r="AB7" s="81" t="s">
        <v>125</v>
      </c>
      <c r="AC7" s="81" t="s">
        <v>125</v>
      </c>
      <c r="AD7" s="81" t="s">
        <v>125</v>
      </c>
      <c r="AE7" s="81" t="s">
        <v>125</v>
      </c>
      <c r="AF7" s="81" t="s">
        <v>125</v>
      </c>
      <c r="AG7" s="81">
        <v>3824</v>
      </c>
      <c r="AH7" s="81">
        <v>4279</v>
      </c>
      <c r="AI7" s="81">
        <v>4381</v>
      </c>
      <c r="AJ7" s="81">
        <v>4399</v>
      </c>
      <c r="AK7" s="81">
        <v>4234</v>
      </c>
      <c r="AL7" s="81" t="s">
        <v>125</v>
      </c>
      <c r="AM7" s="81" t="s">
        <v>125</v>
      </c>
      <c r="AN7" s="81">
        <v>413</v>
      </c>
      <c r="AO7" s="81">
        <v>1762</v>
      </c>
      <c r="AP7" s="81">
        <v>1620</v>
      </c>
      <c r="AQ7" s="81">
        <v>518791</v>
      </c>
      <c r="AR7" s="81">
        <v>650388</v>
      </c>
      <c r="AS7" s="81">
        <v>563412</v>
      </c>
      <c r="AT7" s="81">
        <v>589055</v>
      </c>
      <c r="AU7" s="81">
        <v>558142</v>
      </c>
      <c r="AV7" s="81">
        <v>4404239</v>
      </c>
      <c r="AW7" s="81">
        <v>411755</v>
      </c>
      <c r="AX7" s="81">
        <v>4815994</v>
      </c>
      <c r="AY7" s="84">
        <v>113.1</v>
      </c>
      <c r="AZ7" s="84">
        <v>112.4</v>
      </c>
      <c r="BA7" s="84">
        <v>115.2</v>
      </c>
      <c r="BB7" s="84">
        <v>127.8</v>
      </c>
      <c r="BC7" s="84">
        <v>125.3</v>
      </c>
      <c r="BD7" s="84">
        <v>110.1</v>
      </c>
      <c r="BE7" s="84">
        <v>119.7</v>
      </c>
      <c r="BF7" s="84">
        <v>125.7</v>
      </c>
      <c r="BG7" s="84">
        <v>129.69999999999999</v>
      </c>
      <c r="BH7" s="84">
        <v>135.9</v>
      </c>
      <c r="BI7" s="84">
        <v>100</v>
      </c>
      <c r="BJ7" s="84">
        <v>115</v>
      </c>
      <c r="BK7" s="84">
        <v>113.5</v>
      </c>
      <c r="BL7" s="84">
        <v>113.7</v>
      </c>
      <c r="BM7" s="84">
        <v>127.1</v>
      </c>
      <c r="BN7" s="84">
        <v>123.2</v>
      </c>
      <c r="BO7" s="84">
        <v>112.7</v>
      </c>
      <c r="BP7" s="84">
        <v>121.8</v>
      </c>
      <c r="BQ7" s="84">
        <v>124.8</v>
      </c>
      <c r="BR7" s="84">
        <v>130.4</v>
      </c>
      <c r="BS7" s="84">
        <v>136.30000000000001</v>
      </c>
      <c r="BT7" s="84">
        <v>100</v>
      </c>
      <c r="BU7" s="84">
        <v>1438.2</v>
      </c>
      <c r="BV7" s="84">
        <v>802</v>
      </c>
      <c r="BW7" s="84">
        <v>716.7</v>
      </c>
      <c r="BX7" s="84">
        <v>1321.7</v>
      </c>
      <c r="BY7" s="84">
        <v>266</v>
      </c>
      <c r="BZ7" s="84">
        <v>1317.9</v>
      </c>
      <c r="CA7" s="84">
        <v>992.4</v>
      </c>
      <c r="CB7" s="84">
        <v>638.79999999999995</v>
      </c>
      <c r="CC7" s="84">
        <v>716.7</v>
      </c>
      <c r="CD7" s="84">
        <v>688</v>
      </c>
      <c r="CE7" s="84">
        <v>100</v>
      </c>
      <c r="CF7" s="84">
        <v>7160.7</v>
      </c>
      <c r="CG7" s="84">
        <v>6000.6</v>
      </c>
      <c r="CH7" s="84">
        <v>7529.1</v>
      </c>
      <c r="CI7" s="84">
        <v>6620.3</v>
      </c>
      <c r="CJ7" s="84">
        <v>7141.1</v>
      </c>
      <c r="CK7" s="84">
        <v>7970</v>
      </c>
      <c r="CL7" s="84">
        <v>7914.4</v>
      </c>
      <c r="CM7" s="84">
        <v>7493.6</v>
      </c>
      <c r="CN7" s="84">
        <v>8014.2</v>
      </c>
      <c r="CO7" s="84">
        <v>8260</v>
      </c>
      <c r="CP7" s="81">
        <v>1552531</v>
      </c>
      <c r="CQ7" s="81">
        <v>1375476</v>
      </c>
      <c r="CR7" s="81">
        <v>1831819</v>
      </c>
      <c r="CS7" s="81">
        <v>2203419</v>
      </c>
      <c r="CT7" s="81">
        <v>2102323</v>
      </c>
      <c r="CU7" s="81">
        <v>1043769</v>
      </c>
      <c r="CV7" s="81">
        <v>1160012</v>
      </c>
      <c r="CW7" s="81">
        <v>1146099</v>
      </c>
      <c r="CX7" s="81">
        <v>1494682</v>
      </c>
      <c r="CY7" s="81">
        <v>1543942</v>
      </c>
      <c r="CZ7" s="81">
        <v>148570</v>
      </c>
      <c r="DA7" s="84">
        <v>40.6</v>
      </c>
      <c r="DB7" s="84">
        <v>50.9</v>
      </c>
      <c r="DC7" s="84">
        <v>43.3</v>
      </c>
      <c r="DD7" s="84">
        <v>45.1</v>
      </c>
      <c r="DE7" s="84">
        <v>42.9</v>
      </c>
      <c r="DF7" s="84">
        <v>37.299999999999997</v>
      </c>
      <c r="DG7" s="84">
        <v>36.299999999999997</v>
      </c>
      <c r="DH7" s="84">
        <v>38.4</v>
      </c>
      <c r="DI7" s="84">
        <v>37.700000000000003</v>
      </c>
      <c r="DJ7" s="84">
        <v>36.200000000000003</v>
      </c>
      <c r="DK7" s="84">
        <v>22.8</v>
      </c>
      <c r="DL7" s="84">
        <v>28.9</v>
      </c>
      <c r="DM7" s="84">
        <v>31.1</v>
      </c>
      <c r="DN7" s="84">
        <v>23.4</v>
      </c>
      <c r="DO7" s="84">
        <v>20.8</v>
      </c>
      <c r="DP7" s="84">
        <v>22.3</v>
      </c>
      <c r="DQ7" s="84">
        <v>22.1</v>
      </c>
      <c r="DR7" s="84">
        <v>21.1</v>
      </c>
      <c r="DS7" s="84">
        <v>20</v>
      </c>
      <c r="DT7" s="84">
        <v>18.2</v>
      </c>
      <c r="DU7" s="84">
        <v>87</v>
      </c>
      <c r="DV7" s="84">
        <v>74</v>
      </c>
      <c r="DW7" s="84">
        <v>60.2</v>
      </c>
      <c r="DX7" s="84">
        <v>52.2</v>
      </c>
      <c r="DY7" s="84">
        <v>75.5</v>
      </c>
      <c r="DZ7" s="84">
        <v>146.19999999999999</v>
      </c>
      <c r="EA7" s="84">
        <v>130.19999999999999</v>
      </c>
      <c r="EB7" s="84">
        <v>128.80000000000001</v>
      </c>
      <c r="EC7" s="84">
        <v>109.9</v>
      </c>
      <c r="ED7" s="84">
        <v>103.6</v>
      </c>
      <c r="EE7" s="84">
        <v>56.1</v>
      </c>
      <c r="EF7" s="84">
        <v>56.7</v>
      </c>
      <c r="EG7" s="84">
        <v>55.3</v>
      </c>
      <c r="EH7" s="84">
        <v>58.1</v>
      </c>
      <c r="EI7" s="84">
        <v>59.4</v>
      </c>
      <c r="EJ7" s="84">
        <v>57</v>
      </c>
      <c r="EK7" s="84">
        <v>57.7</v>
      </c>
      <c r="EL7" s="84">
        <v>59.8</v>
      </c>
      <c r="EM7" s="84">
        <v>59.6</v>
      </c>
      <c r="EN7" s="84">
        <v>60.3</v>
      </c>
      <c r="EO7" s="84">
        <v>0.9</v>
      </c>
      <c r="EP7" s="84">
        <v>1.8</v>
      </c>
      <c r="EQ7" s="84">
        <v>6.5</v>
      </c>
      <c r="ER7" s="84">
        <v>8.8000000000000007</v>
      </c>
      <c r="ES7" s="84">
        <v>8.5</v>
      </c>
      <c r="ET7" s="84">
        <v>2.8</v>
      </c>
      <c r="EU7" s="84">
        <v>15.4</v>
      </c>
      <c r="EV7" s="84">
        <v>16.2</v>
      </c>
      <c r="EW7" s="84">
        <v>18.7</v>
      </c>
      <c r="EX7" s="84">
        <v>20.5</v>
      </c>
      <c r="EY7" s="81">
        <v>145581</v>
      </c>
      <c r="EZ7" s="84">
        <v>40.799999999999997</v>
      </c>
      <c r="FA7" s="84">
        <v>51.2</v>
      </c>
      <c r="FB7" s="84">
        <v>43.8</v>
      </c>
      <c r="FC7" s="84">
        <v>45.6</v>
      </c>
      <c r="FD7" s="84">
        <v>43.3</v>
      </c>
      <c r="FE7" s="84">
        <v>37.5</v>
      </c>
      <c r="FF7" s="84">
        <v>37</v>
      </c>
      <c r="FG7" s="84">
        <v>39.5</v>
      </c>
      <c r="FH7" s="84">
        <v>39.1</v>
      </c>
      <c r="FI7" s="84">
        <v>37.299999999999997</v>
      </c>
      <c r="FJ7" s="84">
        <v>23.1</v>
      </c>
      <c r="FK7" s="84">
        <v>28.7</v>
      </c>
      <c r="FL7" s="84">
        <v>31.8</v>
      </c>
      <c r="FM7" s="84">
        <v>23.8</v>
      </c>
      <c r="FN7" s="84">
        <v>21.5</v>
      </c>
      <c r="FO7" s="84">
        <v>23.1</v>
      </c>
      <c r="FP7" s="84">
        <v>22.6</v>
      </c>
      <c r="FQ7" s="84">
        <v>22</v>
      </c>
      <c r="FR7" s="84">
        <v>21.4</v>
      </c>
      <c r="FS7" s="84">
        <v>19.2</v>
      </c>
      <c r="FT7" s="84">
        <v>88.2</v>
      </c>
      <c r="FU7" s="84">
        <v>75.400000000000006</v>
      </c>
      <c r="FV7" s="84">
        <v>61.5</v>
      </c>
      <c r="FW7" s="84">
        <v>53.8</v>
      </c>
      <c r="FX7" s="84">
        <v>46.7</v>
      </c>
      <c r="FY7" s="84">
        <v>146</v>
      </c>
      <c r="FZ7" s="84">
        <v>120.9</v>
      </c>
      <c r="GA7" s="84">
        <v>105.7</v>
      </c>
      <c r="GB7" s="84">
        <v>89.4</v>
      </c>
      <c r="GC7" s="84">
        <v>83.2</v>
      </c>
      <c r="GD7" s="84">
        <v>56.4</v>
      </c>
      <c r="GE7" s="84">
        <v>57</v>
      </c>
      <c r="GF7" s="84">
        <v>55.8</v>
      </c>
      <c r="GG7" s="84">
        <v>58.5</v>
      </c>
      <c r="GH7" s="84">
        <v>59.7</v>
      </c>
      <c r="GI7" s="84">
        <v>57.6</v>
      </c>
      <c r="GJ7" s="84">
        <v>58.6</v>
      </c>
      <c r="GK7" s="84">
        <v>61.3</v>
      </c>
      <c r="GL7" s="84">
        <v>61.7</v>
      </c>
      <c r="GM7" s="84">
        <v>62.1</v>
      </c>
      <c r="GN7" s="84">
        <v>0</v>
      </c>
      <c r="GO7" s="84">
        <v>0</v>
      </c>
      <c r="GP7" s="84">
        <v>4.5999999999999996</v>
      </c>
      <c r="GQ7" s="84">
        <v>5.9</v>
      </c>
      <c r="GR7" s="84">
        <v>6</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v>1980</v>
      </c>
      <c r="IX7" s="84">
        <v>22</v>
      </c>
      <c r="IY7" s="84">
        <v>24.7</v>
      </c>
      <c r="IZ7" s="84">
        <v>25.3</v>
      </c>
      <c r="JA7" s="84">
        <v>25.3</v>
      </c>
      <c r="JB7" s="84">
        <v>24.4</v>
      </c>
      <c r="JC7" s="84">
        <v>16.3</v>
      </c>
      <c r="JD7" s="84">
        <v>15.1</v>
      </c>
      <c r="JE7" s="84">
        <v>15.1</v>
      </c>
      <c r="JF7" s="84">
        <v>14</v>
      </c>
      <c r="JG7" s="84">
        <v>15.5</v>
      </c>
      <c r="JH7" s="84">
        <v>9.6</v>
      </c>
      <c r="JI7" s="84">
        <v>36.5</v>
      </c>
      <c r="JJ7" s="84">
        <v>10.4</v>
      </c>
      <c r="JK7" s="84">
        <v>17.100000000000001</v>
      </c>
      <c r="JL7" s="84">
        <v>4.9000000000000004</v>
      </c>
      <c r="JM7" s="84">
        <v>29.6</v>
      </c>
      <c r="JN7" s="84">
        <v>37.700000000000003</v>
      </c>
      <c r="JO7" s="84">
        <v>25.4</v>
      </c>
      <c r="JP7" s="84">
        <v>20.100000000000001</v>
      </c>
      <c r="JQ7" s="84">
        <v>29.9</v>
      </c>
      <c r="JR7" s="84">
        <v>0</v>
      </c>
      <c r="JS7" s="84">
        <v>0</v>
      </c>
      <c r="JT7" s="84">
        <v>0</v>
      </c>
      <c r="JU7" s="84">
        <v>0</v>
      </c>
      <c r="JV7" s="84">
        <v>1940.2</v>
      </c>
      <c r="JW7" s="84">
        <v>344.4</v>
      </c>
      <c r="JX7" s="84">
        <v>259.60000000000002</v>
      </c>
      <c r="JY7" s="84">
        <v>226.2</v>
      </c>
      <c r="JZ7" s="84">
        <v>224.7</v>
      </c>
      <c r="KA7" s="84">
        <v>167.2</v>
      </c>
      <c r="KB7" s="84">
        <v>37.200000000000003</v>
      </c>
      <c r="KC7" s="84">
        <v>38.6</v>
      </c>
      <c r="KD7" s="84">
        <v>61.6</v>
      </c>
      <c r="KE7" s="84">
        <v>66.400000000000006</v>
      </c>
      <c r="KF7" s="84">
        <v>71.2</v>
      </c>
      <c r="KG7" s="84">
        <v>22.3</v>
      </c>
      <c r="KH7" s="84">
        <v>25.5</v>
      </c>
      <c r="KI7" s="84">
        <v>45.2</v>
      </c>
      <c r="KJ7" s="84">
        <v>48.7</v>
      </c>
      <c r="KK7" s="84">
        <v>53.3</v>
      </c>
      <c r="KL7" s="84">
        <v>65.8</v>
      </c>
      <c r="KM7" s="84">
        <v>100</v>
      </c>
      <c r="KN7" s="84">
        <v>100</v>
      </c>
      <c r="KO7" s="84">
        <v>100</v>
      </c>
      <c r="KP7" s="84">
        <v>100</v>
      </c>
      <c r="KQ7" s="84">
        <v>60.9</v>
      </c>
      <c r="KR7" s="84">
        <v>100</v>
      </c>
      <c r="KS7" s="84">
        <v>100</v>
      </c>
      <c r="KT7" s="84">
        <v>100</v>
      </c>
      <c r="KU7" s="84">
        <v>100</v>
      </c>
      <c r="KV7" s="81">
        <v>1009</v>
      </c>
      <c r="KW7" s="84" t="s">
        <v>125</v>
      </c>
      <c r="KX7" s="84" t="s">
        <v>125</v>
      </c>
      <c r="KY7" s="84">
        <v>4.7</v>
      </c>
      <c r="KZ7" s="84">
        <v>19.899999999999999</v>
      </c>
      <c r="LA7" s="84">
        <v>18.3</v>
      </c>
      <c r="LB7" s="84">
        <v>12.1</v>
      </c>
      <c r="LC7" s="84">
        <v>7.1</v>
      </c>
      <c r="LD7" s="84">
        <v>8.9</v>
      </c>
      <c r="LE7" s="84">
        <v>11.8</v>
      </c>
      <c r="LF7" s="84">
        <v>15.3</v>
      </c>
      <c r="LG7" s="84" t="s">
        <v>125</v>
      </c>
      <c r="LH7" s="84" t="s">
        <v>125</v>
      </c>
      <c r="LI7" s="84">
        <v>0</v>
      </c>
      <c r="LJ7" s="84">
        <v>0</v>
      </c>
      <c r="LK7" s="84">
        <v>0</v>
      </c>
      <c r="LL7" s="84">
        <v>1.4</v>
      </c>
      <c r="LM7" s="84">
        <v>8.6</v>
      </c>
      <c r="LN7" s="84">
        <v>2</v>
      </c>
      <c r="LO7" s="84">
        <v>1.4</v>
      </c>
      <c r="LP7" s="84">
        <v>2.9</v>
      </c>
      <c r="LQ7" s="84" t="s">
        <v>125</v>
      </c>
      <c r="LR7" s="84" t="s">
        <v>125</v>
      </c>
      <c r="LS7" s="84">
        <v>0</v>
      </c>
      <c r="LT7" s="84">
        <v>0</v>
      </c>
      <c r="LU7" s="84">
        <v>0</v>
      </c>
      <c r="LV7" s="84">
        <v>298.60000000000002</v>
      </c>
      <c r="LW7" s="84">
        <v>1092.0999999999999</v>
      </c>
      <c r="LX7" s="84">
        <v>1128.5999999999999</v>
      </c>
      <c r="LY7" s="84">
        <v>596.79999999999995</v>
      </c>
      <c r="LZ7" s="84">
        <v>510.2</v>
      </c>
      <c r="MA7" s="84" t="s">
        <v>125</v>
      </c>
      <c r="MB7" s="84" t="s">
        <v>125</v>
      </c>
      <c r="MC7" s="84">
        <v>1.7</v>
      </c>
      <c r="MD7" s="84">
        <v>7</v>
      </c>
      <c r="ME7" s="84">
        <v>12</v>
      </c>
      <c r="MF7" s="84">
        <v>1.7</v>
      </c>
      <c r="MG7" s="84">
        <v>2.9</v>
      </c>
      <c r="MH7" s="84">
        <v>3.4</v>
      </c>
      <c r="MI7" s="84">
        <v>5.6</v>
      </c>
      <c r="MJ7" s="84">
        <v>11.5</v>
      </c>
      <c r="MK7" s="84" t="s">
        <v>125</v>
      </c>
      <c r="ML7" s="84" t="s">
        <v>125</v>
      </c>
      <c r="MM7" s="84">
        <v>100</v>
      </c>
      <c r="MN7" s="84">
        <v>100</v>
      </c>
      <c r="MO7" s="84">
        <v>100</v>
      </c>
      <c r="MP7" s="84">
        <v>77.7</v>
      </c>
      <c r="MQ7" s="84">
        <v>100</v>
      </c>
      <c r="MR7" s="84">
        <v>100</v>
      </c>
      <c r="MS7" s="84">
        <v>100</v>
      </c>
      <c r="MT7" s="84">
        <v>100</v>
      </c>
      <c r="MU7" s="84">
        <v>15</v>
      </c>
      <c r="MV7" s="84">
        <v>15</v>
      </c>
      <c r="MW7" s="84">
        <v>16</v>
      </c>
      <c r="MX7" s="84">
        <v>16</v>
      </c>
      <c r="MY7" s="84" t="s">
        <v>125</v>
      </c>
      <c r="MZ7" s="84" t="s">
        <v>125</v>
      </c>
      <c r="NA7" s="84" t="s">
        <v>125</v>
      </c>
      <c r="NB7" s="84" t="s">
        <v>125</v>
      </c>
      <c r="NC7" s="84">
        <v>1</v>
      </c>
      <c r="ND7" s="84">
        <v>1</v>
      </c>
      <c r="NE7" s="84">
        <v>1</v>
      </c>
      <c r="NF7" s="84">
        <v>1</v>
      </c>
      <c r="NG7" s="84" t="s">
        <v>125</v>
      </c>
      <c r="NH7" s="84" t="s">
        <v>125</v>
      </c>
      <c r="NI7" s="84">
        <v>1</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1</v>
      </c>
      <c r="IY8" s="88" t="s">
        <v>130</v>
      </c>
      <c r="IZ8" s="86"/>
      <c r="JA8" s="86"/>
      <c r="JB8" s="86"/>
      <c r="JC8" s="86"/>
      <c r="JD8" s="87"/>
      <c r="JE8" s="86"/>
      <c r="JF8" s="86"/>
      <c r="JG8" s="86" t="str">
        <f>JH4</f>
        <v>修繕費比率（％）</v>
      </c>
      <c r="JH8" s="86" t="b">
        <f>IF(SUM($O$7,$NC$7:$NF$7)=0,FALSE,TRUE)</f>
        <v>1</v>
      </c>
      <c r="JI8" s="88" t="s">
        <v>130</v>
      </c>
      <c r="JJ8" s="86"/>
      <c r="JK8" s="86"/>
      <c r="JL8" s="86"/>
      <c r="JM8" s="86"/>
      <c r="JN8" s="86"/>
      <c r="JO8" s="87"/>
      <c r="JP8" s="86"/>
      <c r="JQ8" s="86" t="str">
        <f>JR4</f>
        <v>企業債残高対料金収入比率（％）</v>
      </c>
      <c r="JR8" s="86" t="b">
        <f>IF(SUM($O$7,$NC$7:$NF$7)=0,FALSE,TRUE)</f>
        <v>1</v>
      </c>
      <c r="JS8" s="88" t="s">
        <v>130</v>
      </c>
      <c r="JT8" s="86"/>
      <c r="JU8" s="86"/>
      <c r="JV8" s="86"/>
      <c r="JW8" s="86"/>
      <c r="JX8" s="86"/>
      <c r="JY8" s="86"/>
      <c r="JZ8" s="87"/>
      <c r="KA8" s="86" t="str">
        <f>KB4</f>
        <v>有形固定資産減価償却率（％）</v>
      </c>
      <c r="KB8" s="86" t="b">
        <f>IF(SUM($O$7,$NC$7:$NF$7)=0,FALSE,TRUE)</f>
        <v>1</v>
      </c>
      <c r="KC8" s="88" t="s">
        <v>130</v>
      </c>
      <c r="KD8" s="86"/>
      <c r="KE8" s="86"/>
      <c r="KF8" s="86"/>
      <c r="KG8" s="86"/>
      <c r="KH8" s="86"/>
      <c r="KI8" s="86"/>
      <c r="KJ8" s="86"/>
      <c r="KK8" s="86" t="str">
        <f>KL4</f>
        <v>FIT収入割合（％）</v>
      </c>
      <c r="KL8" s="86" t="b">
        <f>IF(SUM($O$7,$NC$7:$NF$7)=0,FALSE,TRUE)</f>
        <v>1</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（最大出力合計148,570kW）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（最大出力合計145,581kW）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（最大出力合計1,980kW）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（最大出力合計1,009kW）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113.1</v>
      </c>
      <c r="AZ11" s="96">
        <f>AZ7</f>
        <v>112.4</v>
      </c>
      <c r="BA11" s="96">
        <f>BA7</f>
        <v>115.2</v>
      </c>
      <c r="BB11" s="96">
        <f>BB7</f>
        <v>127.8</v>
      </c>
      <c r="BC11" s="96">
        <f>BC7</f>
        <v>125.3</v>
      </c>
      <c r="BD11" s="85"/>
      <c r="BE11" s="85"/>
      <c r="BF11" s="85"/>
      <c r="BG11" s="85"/>
      <c r="BH11" s="85"/>
      <c r="BI11" s="95" t="s">
        <v>138</v>
      </c>
      <c r="BJ11" s="96">
        <f>BJ7</f>
        <v>115</v>
      </c>
      <c r="BK11" s="96">
        <f>BK7</f>
        <v>113.5</v>
      </c>
      <c r="BL11" s="96">
        <f>BL7</f>
        <v>113.7</v>
      </c>
      <c r="BM11" s="96">
        <f>BM7</f>
        <v>127.1</v>
      </c>
      <c r="BN11" s="96">
        <f>BN7</f>
        <v>123.2</v>
      </c>
      <c r="BO11" s="85"/>
      <c r="BP11" s="85"/>
      <c r="BQ11" s="85"/>
      <c r="BR11" s="85"/>
      <c r="BS11" s="85"/>
      <c r="BT11" s="95" t="s">
        <v>139</v>
      </c>
      <c r="BU11" s="96">
        <f>BU7</f>
        <v>1438.2</v>
      </c>
      <c r="BV11" s="96">
        <f>BV7</f>
        <v>802</v>
      </c>
      <c r="BW11" s="96">
        <f>BW7</f>
        <v>716.7</v>
      </c>
      <c r="BX11" s="96">
        <f>BX7</f>
        <v>1321.7</v>
      </c>
      <c r="BY11" s="96">
        <f>BY7</f>
        <v>266</v>
      </c>
      <c r="BZ11" s="85"/>
      <c r="CA11" s="85"/>
      <c r="CB11" s="85"/>
      <c r="CC11" s="85"/>
      <c r="CD11" s="85"/>
      <c r="CE11" s="95" t="s">
        <v>138</v>
      </c>
      <c r="CF11" s="96">
        <f>CF7</f>
        <v>7160.7</v>
      </c>
      <c r="CG11" s="96">
        <f>CG7</f>
        <v>6000.6</v>
      </c>
      <c r="CH11" s="96">
        <f>CH7</f>
        <v>7529.1</v>
      </c>
      <c r="CI11" s="96">
        <f>CI7</f>
        <v>6620.3</v>
      </c>
      <c r="CJ11" s="96">
        <f>CJ7</f>
        <v>7141.1</v>
      </c>
      <c r="CK11" s="85"/>
      <c r="CL11" s="85"/>
      <c r="CM11" s="85"/>
      <c r="CN11" s="85"/>
      <c r="CO11" s="95" t="s">
        <v>138</v>
      </c>
      <c r="CP11" s="97">
        <f>CP7</f>
        <v>1552531</v>
      </c>
      <c r="CQ11" s="97">
        <f>CQ7</f>
        <v>1375476</v>
      </c>
      <c r="CR11" s="97">
        <f>CR7</f>
        <v>1831819</v>
      </c>
      <c r="CS11" s="97">
        <f>CS7</f>
        <v>2203419</v>
      </c>
      <c r="CT11" s="97">
        <f>CT7</f>
        <v>2102323</v>
      </c>
      <c r="CU11" s="85"/>
      <c r="CV11" s="85"/>
      <c r="CW11" s="85"/>
      <c r="CX11" s="85"/>
      <c r="CY11" s="85"/>
      <c r="CZ11" s="95" t="s">
        <v>138</v>
      </c>
      <c r="DA11" s="96">
        <f>DA7</f>
        <v>40.6</v>
      </c>
      <c r="DB11" s="96">
        <f>DB7</f>
        <v>50.9</v>
      </c>
      <c r="DC11" s="96">
        <f>DC7</f>
        <v>43.3</v>
      </c>
      <c r="DD11" s="96">
        <f>DD7</f>
        <v>45.1</v>
      </c>
      <c r="DE11" s="96">
        <f>DE7</f>
        <v>42.9</v>
      </c>
      <c r="DF11" s="85"/>
      <c r="DG11" s="85"/>
      <c r="DH11" s="85"/>
      <c r="DI11" s="85"/>
      <c r="DJ11" s="95" t="s">
        <v>140</v>
      </c>
      <c r="DK11" s="96">
        <f>DK7</f>
        <v>22.8</v>
      </c>
      <c r="DL11" s="96">
        <f>DL7</f>
        <v>28.9</v>
      </c>
      <c r="DM11" s="96">
        <f>DM7</f>
        <v>31.1</v>
      </c>
      <c r="DN11" s="96">
        <f>DN7</f>
        <v>23.4</v>
      </c>
      <c r="DO11" s="96">
        <f>DO7</f>
        <v>20.8</v>
      </c>
      <c r="DP11" s="85"/>
      <c r="DQ11" s="85"/>
      <c r="DR11" s="85"/>
      <c r="DS11" s="85"/>
      <c r="DT11" s="95" t="s">
        <v>138</v>
      </c>
      <c r="DU11" s="96">
        <f>DU7</f>
        <v>87</v>
      </c>
      <c r="DV11" s="96">
        <f>DV7</f>
        <v>74</v>
      </c>
      <c r="DW11" s="96">
        <f>DW7</f>
        <v>60.2</v>
      </c>
      <c r="DX11" s="96">
        <f>DX7</f>
        <v>52.2</v>
      </c>
      <c r="DY11" s="96">
        <f>DY7</f>
        <v>75.5</v>
      </c>
      <c r="DZ11" s="85"/>
      <c r="EA11" s="85"/>
      <c r="EB11" s="85"/>
      <c r="EC11" s="85"/>
      <c r="ED11" s="95" t="s">
        <v>141</v>
      </c>
      <c r="EE11" s="96">
        <f>EE7</f>
        <v>56.1</v>
      </c>
      <c r="EF11" s="96">
        <f>EF7</f>
        <v>56.7</v>
      </c>
      <c r="EG11" s="96">
        <f>EG7</f>
        <v>55.3</v>
      </c>
      <c r="EH11" s="96">
        <f>EH7</f>
        <v>58.1</v>
      </c>
      <c r="EI11" s="96">
        <f>EI7</f>
        <v>59.4</v>
      </c>
      <c r="EJ11" s="85"/>
      <c r="EK11" s="85"/>
      <c r="EL11" s="85"/>
      <c r="EM11" s="85"/>
      <c r="EN11" s="95" t="s">
        <v>142</v>
      </c>
      <c r="EO11" s="96">
        <f>EO7</f>
        <v>0.9</v>
      </c>
      <c r="EP11" s="96">
        <f>EP7</f>
        <v>1.8</v>
      </c>
      <c r="EQ11" s="96">
        <f>EQ7</f>
        <v>6.5</v>
      </c>
      <c r="ER11" s="96">
        <f>ER7</f>
        <v>8.8000000000000007</v>
      </c>
      <c r="ES11" s="96">
        <f>ES7</f>
        <v>8.5</v>
      </c>
      <c r="ET11" s="85"/>
      <c r="EU11" s="85"/>
      <c r="EV11" s="85"/>
      <c r="EW11" s="85"/>
      <c r="EX11" s="85"/>
      <c r="EY11" s="95" t="s">
        <v>143</v>
      </c>
      <c r="EZ11" s="96">
        <f>EZ7</f>
        <v>40.799999999999997</v>
      </c>
      <c r="FA11" s="96">
        <f>FA7</f>
        <v>51.2</v>
      </c>
      <c r="FB11" s="96">
        <f>FB7</f>
        <v>43.8</v>
      </c>
      <c r="FC11" s="96">
        <f>FC7</f>
        <v>45.6</v>
      </c>
      <c r="FD11" s="96">
        <f>FD7</f>
        <v>43.3</v>
      </c>
      <c r="FE11" s="85"/>
      <c r="FF11" s="85"/>
      <c r="FG11" s="85"/>
      <c r="FH11" s="85"/>
      <c r="FI11" s="95" t="s">
        <v>143</v>
      </c>
      <c r="FJ11" s="96">
        <f>FJ7</f>
        <v>23.1</v>
      </c>
      <c r="FK11" s="96">
        <f>FK7</f>
        <v>28.7</v>
      </c>
      <c r="FL11" s="96">
        <f>FL7</f>
        <v>31.8</v>
      </c>
      <c r="FM11" s="96">
        <f>FM7</f>
        <v>23.8</v>
      </c>
      <c r="FN11" s="96">
        <f>FN7</f>
        <v>21.5</v>
      </c>
      <c r="FO11" s="85"/>
      <c r="FP11" s="85"/>
      <c r="FQ11" s="85"/>
      <c r="FR11" s="85"/>
      <c r="FS11" s="95" t="s">
        <v>144</v>
      </c>
      <c r="FT11" s="96">
        <f>FT7</f>
        <v>88.2</v>
      </c>
      <c r="FU11" s="96">
        <f>FU7</f>
        <v>75.400000000000006</v>
      </c>
      <c r="FV11" s="96">
        <f>FV7</f>
        <v>61.5</v>
      </c>
      <c r="FW11" s="96">
        <f>FW7</f>
        <v>53.8</v>
      </c>
      <c r="FX11" s="96">
        <f>FX7</f>
        <v>46.7</v>
      </c>
      <c r="FY11" s="85"/>
      <c r="FZ11" s="85"/>
      <c r="GA11" s="85"/>
      <c r="GB11" s="85"/>
      <c r="GC11" s="95" t="s">
        <v>138</v>
      </c>
      <c r="GD11" s="96">
        <f>GD7</f>
        <v>56.4</v>
      </c>
      <c r="GE11" s="96">
        <f>GE7</f>
        <v>57</v>
      </c>
      <c r="GF11" s="96">
        <f>GF7</f>
        <v>55.8</v>
      </c>
      <c r="GG11" s="96">
        <f>GG7</f>
        <v>58.5</v>
      </c>
      <c r="GH11" s="96">
        <f>GH7</f>
        <v>59.7</v>
      </c>
      <c r="GI11" s="85"/>
      <c r="GJ11" s="85"/>
      <c r="GK11" s="85"/>
      <c r="GL11" s="85"/>
      <c r="GM11" s="95" t="s">
        <v>138</v>
      </c>
      <c r="GN11" s="96">
        <f>GN7</f>
        <v>0</v>
      </c>
      <c r="GO11" s="96">
        <f>GO7</f>
        <v>0</v>
      </c>
      <c r="GP11" s="96">
        <f>GP7</f>
        <v>4.5999999999999996</v>
      </c>
      <c r="GQ11" s="96">
        <f>GQ7</f>
        <v>5.9</v>
      </c>
      <c r="GR11" s="96">
        <f>GR7</f>
        <v>6</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145</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f>IX7</f>
        <v>22</v>
      </c>
      <c r="IY11" s="96">
        <f>IY7</f>
        <v>24.7</v>
      </c>
      <c r="IZ11" s="96">
        <f>IZ7</f>
        <v>25.3</v>
      </c>
      <c r="JA11" s="96">
        <f>JA7</f>
        <v>25.3</v>
      </c>
      <c r="JB11" s="96">
        <f>JB7</f>
        <v>24.4</v>
      </c>
      <c r="JC11" s="85"/>
      <c r="JD11" s="85"/>
      <c r="JE11" s="85"/>
      <c r="JF11" s="85"/>
      <c r="JG11" s="95" t="s">
        <v>138</v>
      </c>
      <c r="JH11" s="96">
        <f>JH7</f>
        <v>9.6</v>
      </c>
      <c r="JI11" s="96">
        <f>JI7</f>
        <v>36.5</v>
      </c>
      <c r="JJ11" s="96">
        <f>JJ7</f>
        <v>10.4</v>
      </c>
      <c r="JK11" s="96">
        <f>JK7</f>
        <v>17.100000000000001</v>
      </c>
      <c r="JL11" s="96">
        <f>JL7</f>
        <v>4.9000000000000004</v>
      </c>
      <c r="JM11" s="85"/>
      <c r="JN11" s="85"/>
      <c r="JO11" s="85"/>
      <c r="JP11" s="85"/>
      <c r="JQ11" s="95" t="s">
        <v>138</v>
      </c>
      <c r="JR11" s="96">
        <f>JR7</f>
        <v>0</v>
      </c>
      <c r="JS11" s="96">
        <f>JS7</f>
        <v>0</v>
      </c>
      <c r="JT11" s="96">
        <f>JT7</f>
        <v>0</v>
      </c>
      <c r="JU11" s="96">
        <f>JU7</f>
        <v>0</v>
      </c>
      <c r="JV11" s="96">
        <f>JV7</f>
        <v>1940.2</v>
      </c>
      <c r="JW11" s="85"/>
      <c r="JX11" s="85"/>
      <c r="JY11" s="85"/>
      <c r="JZ11" s="85"/>
      <c r="KA11" s="95" t="s">
        <v>138</v>
      </c>
      <c r="KB11" s="96">
        <f>KB7</f>
        <v>37.200000000000003</v>
      </c>
      <c r="KC11" s="96">
        <f>KC7</f>
        <v>38.6</v>
      </c>
      <c r="KD11" s="96">
        <f>KD7</f>
        <v>61.6</v>
      </c>
      <c r="KE11" s="96">
        <f>KE7</f>
        <v>66.400000000000006</v>
      </c>
      <c r="KF11" s="96">
        <f>KF7</f>
        <v>71.2</v>
      </c>
      <c r="KG11" s="85"/>
      <c r="KH11" s="85"/>
      <c r="KI11" s="85"/>
      <c r="KJ11" s="85"/>
      <c r="KK11" s="95" t="s">
        <v>138</v>
      </c>
      <c r="KL11" s="96">
        <f>KL7</f>
        <v>65.8</v>
      </c>
      <c r="KM11" s="96">
        <f>KM7</f>
        <v>100</v>
      </c>
      <c r="KN11" s="96">
        <f>KN7</f>
        <v>100</v>
      </c>
      <c r="KO11" s="96">
        <f>KO7</f>
        <v>100</v>
      </c>
      <c r="KP11" s="96">
        <f>KP7</f>
        <v>100</v>
      </c>
      <c r="KQ11" s="85"/>
      <c r="KR11" s="85"/>
      <c r="KS11" s="85"/>
      <c r="KT11" s="85"/>
      <c r="KU11" s="85"/>
      <c r="KV11" s="95" t="s">
        <v>146</v>
      </c>
      <c r="KW11" s="96" t="str">
        <f>KW7</f>
        <v>-</v>
      </c>
      <c r="KX11" s="96" t="str">
        <f>KX7</f>
        <v>-</v>
      </c>
      <c r="KY11" s="96">
        <f>KY7</f>
        <v>4.7</v>
      </c>
      <c r="KZ11" s="96">
        <f>KZ7</f>
        <v>19.899999999999999</v>
      </c>
      <c r="LA11" s="96">
        <f>LA7</f>
        <v>18.3</v>
      </c>
      <c r="LB11" s="85"/>
      <c r="LC11" s="85"/>
      <c r="LD11" s="85"/>
      <c r="LE11" s="85"/>
      <c r="LF11" s="95" t="s">
        <v>138</v>
      </c>
      <c r="LG11" s="96" t="str">
        <f>LG7</f>
        <v>-</v>
      </c>
      <c r="LH11" s="96" t="str">
        <f>LH7</f>
        <v>-</v>
      </c>
      <c r="LI11" s="96">
        <f>LI7</f>
        <v>0</v>
      </c>
      <c r="LJ11" s="96">
        <f>LJ7</f>
        <v>0</v>
      </c>
      <c r="LK11" s="96">
        <f>LK7</f>
        <v>0</v>
      </c>
      <c r="LL11" s="85"/>
      <c r="LM11" s="85"/>
      <c r="LN11" s="85"/>
      <c r="LO11" s="85"/>
      <c r="LP11" s="95" t="s">
        <v>138</v>
      </c>
      <c r="LQ11" s="96" t="str">
        <f>LQ7</f>
        <v>-</v>
      </c>
      <c r="LR11" s="96" t="str">
        <f>LR7</f>
        <v>-</v>
      </c>
      <c r="LS11" s="96">
        <f>LS7</f>
        <v>0</v>
      </c>
      <c r="LT11" s="96">
        <f>LT7</f>
        <v>0</v>
      </c>
      <c r="LU11" s="96">
        <f>LU7</f>
        <v>0</v>
      </c>
      <c r="LV11" s="85"/>
      <c r="LW11" s="85"/>
      <c r="LX11" s="85"/>
      <c r="LY11" s="85"/>
      <c r="LZ11" s="95" t="s">
        <v>138</v>
      </c>
      <c r="MA11" s="96" t="str">
        <f>MA7</f>
        <v>-</v>
      </c>
      <c r="MB11" s="96" t="str">
        <f>MB7</f>
        <v>-</v>
      </c>
      <c r="MC11" s="96">
        <f>MC7</f>
        <v>1.7</v>
      </c>
      <c r="MD11" s="96">
        <f>MD7</f>
        <v>7</v>
      </c>
      <c r="ME11" s="96">
        <f>ME7</f>
        <v>12</v>
      </c>
      <c r="MF11" s="85"/>
      <c r="MG11" s="85"/>
      <c r="MH11" s="85"/>
      <c r="MI11" s="85"/>
      <c r="MJ11" s="95" t="s">
        <v>138</v>
      </c>
      <c r="MK11" s="96" t="str">
        <f>MK7</f>
        <v>-</v>
      </c>
      <c r="ML11" s="96" t="str">
        <f>ML7</f>
        <v>-</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147</v>
      </c>
      <c r="AY12" s="96">
        <f>BD7</f>
        <v>110.1</v>
      </c>
      <c r="AZ12" s="96">
        <f>BE7</f>
        <v>119.7</v>
      </c>
      <c r="BA12" s="96">
        <f>BF7</f>
        <v>125.7</v>
      </c>
      <c r="BB12" s="96">
        <f>BG7</f>
        <v>129.69999999999999</v>
      </c>
      <c r="BC12" s="96">
        <f>BH7</f>
        <v>135.9</v>
      </c>
      <c r="BD12" s="85"/>
      <c r="BE12" s="85"/>
      <c r="BF12" s="85"/>
      <c r="BG12" s="85"/>
      <c r="BH12" s="85"/>
      <c r="BI12" s="95" t="s">
        <v>147</v>
      </c>
      <c r="BJ12" s="96">
        <f>BO7</f>
        <v>112.7</v>
      </c>
      <c r="BK12" s="96">
        <f>BP7</f>
        <v>121.8</v>
      </c>
      <c r="BL12" s="96">
        <f>BQ7</f>
        <v>124.8</v>
      </c>
      <c r="BM12" s="96">
        <f>BR7</f>
        <v>130.4</v>
      </c>
      <c r="BN12" s="96">
        <f>BS7</f>
        <v>136.30000000000001</v>
      </c>
      <c r="BO12" s="85"/>
      <c r="BP12" s="85"/>
      <c r="BQ12" s="85"/>
      <c r="BR12" s="85"/>
      <c r="BS12" s="85"/>
      <c r="BT12" s="95" t="s">
        <v>147</v>
      </c>
      <c r="BU12" s="96">
        <f>BZ7</f>
        <v>1317.9</v>
      </c>
      <c r="BV12" s="96">
        <f>CA7</f>
        <v>992.4</v>
      </c>
      <c r="BW12" s="96">
        <f>CB7</f>
        <v>638.79999999999995</v>
      </c>
      <c r="BX12" s="96">
        <f>CC7</f>
        <v>716.7</v>
      </c>
      <c r="BY12" s="96">
        <f>CD7</f>
        <v>688</v>
      </c>
      <c r="BZ12" s="85"/>
      <c r="CA12" s="85"/>
      <c r="CB12" s="85"/>
      <c r="CC12" s="85"/>
      <c r="CD12" s="85"/>
      <c r="CE12" s="95" t="s">
        <v>147</v>
      </c>
      <c r="CF12" s="96">
        <f>CK7</f>
        <v>7970</v>
      </c>
      <c r="CG12" s="96">
        <f>CL7</f>
        <v>7914.4</v>
      </c>
      <c r="CH12" s="96">
        <f>CM7</f>
        <v>7493.6</v>
      </c>
      <c r="CI12" s="96">
        <f>CN7</f>
        <v>8014.2</v>
      </c>
      <c r="CJ12" s="96">
        <f>CO7</f>
        <v>8260</v>
      </c>
      <c r="CK12" s="85"/>
      <c r="CL12" s="85"/>
      <c r="CM12" s="85"/>
      <c r="CN12" s="85"/>
      <c r="CO12" s="95" t="s">
        <v>147</v>
      </c>
      <c r="CP12" s="97">
        <f>CU7</f>
        <v>1043769</v>
      </c>
      <c r="CQ12" s="97">
        <f>CV7</f>
        <v>1160012</v>
      </c>
      <c r="CR12" s="97">
        <f>CW7</f>
        <v>1146099</v>
      </c>
      <c r="CS12" s="97">
        <f>CX7</f>
        <v>1494682</v>
      </c>
      <c r="CT12" s="97">
        <f>CY7</f>
        <v>1543942</v>
      </c>
      <c r="CU12" s="85"/>
      <c r="CV12" s="85"/>
      <c r="CW12" s="85"/>
      <c r="CX12" s="85"/>
      <c r="CY12" s="85"/>
      <c r="CZ12" s="95" t="s">
        <v>147</v>
      </c>
      <c r="DA12" s="96">
        <f>DF7</f>
        <v>37.299999999999997</v>
      </c>
      <c r="DB12" s="96">
        <f>DG7</f>
        <v>36.299999999999997</v>
      </c>
      <c r="DC12" s="96">
        <f>DH7</f>
        <v>38.4</v>
      </c>
      <c r="DD12" s="96">
        <f>DI7</f>
        <v>37.700000000000003</v>
      </c>
      <c r="DE12" s="96">
        <f>DJ7</f>
        <v>36.200000000000003</v>
      </c>
      <c r="DF12" s="85"/>
      <c r="DG12" s="85"/>
      <c r="DH12" s="85"/>
      <c r="DI12" s="85"/>
      <c r="DJ12" s="95" t="s">
        <v>147</v>
      </c>
      <c r="DK12" s="96">
        <f>DP7</f>
        <v>22.3</v>
      </c>
      <c r="DL12" s="96">
        <f>DQ7</f>
        <v>22.1</v>
      </c>
      <c r="DM12" s="96">
        <f>DR7</f>
        <v>21.1</v>
      </c>
      <c r="DN12" s="96">
        <f>DS7</f>
        <v>20</v>
      </c>
      <c r="DO12" s="96">
        <f>DT7</f>
        <v>18.2</v>
      </c>
      <c r="DP12" s="85"/>
      <c r="DQ12" s="85"/>
      <c r="DR12" s="85"/>
      <c r="DS12" s="85"/>
      <c r="DT12" s="95" t="s">
        <v>147</v>
      </c>
      <c r="DU12" s="96">
        <f>DZ7</f>
        <v>146.19999999999999</v>
      </c>
      <c r="DV12" s="96">
        <f>EA7</f>
        <v>130.19999999999999</v>
      </c>
      <c r="DW12" s="96">
        <f>EB7</f>
        <v>128.80000000000001</v>
      </c>
      <c r="DX12" s="96">
        <f>EC7</f>
        <v>109.9</v>
      </c>
      <c r="DY12" s="96">
        <f>ED7</f>
        <v>103.6</v>
      </c>
      <c r="DZ12" s="85"/>
      <c r="EA12" s="85"/>
      <c r="EB12" s="85"/>
      <c r="EC12" s="85"/>
      <c r="ED12" s="95" t="s">
        <v>147</v>
      </c>
      <c r="EE12" s="96">
        <f>EJ7</f>
        <v>57</v>
      </c>
      <c r="EF12" s="96">
        <f>EK7</f>
        <v>57.7</v>
      </c>
      <c r="EG12" s="96">
        <f>EL7</f>
        <v>59.8</v>
      </c>
      <c r="EH12" s="96">
        <f>EM7</f>
        <v>59.6</v>
      </c>
      <c r="EI12" s="96">
        <f>EN7</f>
        <v>60.3</v>
      </c>
      <c r="EJ12" s="85"/>
      <c r="EK12" s="85"/>
      <c r="EL12" s="85"/>
      <c r="EM12" s="85"/>
      <c r="EN12" s="95" t="s">
        <v>147</v>
      </c>
      <c r="EO12" s="96">
        <f>ET7</f>
        <v>2.8</v>
      </c>
      <c r="EP12" s="96">
        <f>EU7</f>
        <v>15.4</v>
      </c>
      <c r="EQ12" s="96">
        <f>EV7</f>
        <v>16.2</v>
      </c>
      <c r="ER12" s="96">
        <f>EW7</f>
        <v>18.7</v>
      </c>
      <c r="ES12" s="96">
        <f>EX7</f>
        <v>20.5</v>
      </c>
      <c r="ET12" s="85"/>
      <c r="EU12" s="85"/>
      <c r="EV12" s="85"/>
      <c r="EW12" s="85"/>
      <c r="EX12" s="85"/>
      <c r="EY12" s="95" t="s">
        <v>147</v>
      </c>
      <c r="EZ12" s="96">
        <f>IF($EZ$8,FE7,"-")</f>
        <v>37.5</v>
      </c>
      <c r="FA12" s="96">
        <f>IF($EZ$8,FF7,"-")</f>
        <v>37</v>
      </c>
      <c r="FB12" s="96">
        <f>IF($EZ$8,FG7,"-")</f>
        <v>39.5</v>
      </c>
      <c r="FC12" s="96">
        <f>IF($EZ$8,FH7,"-")</f>
        <v>39.1</v>
      </c>
      <c r="FD12" s="96">
        <f>IF($EZ$8,FI7,"-")</f>
        <v>37.299999999999997</v>
      </c>
      <c r="FE12" s="85"/>
      <c r="FF12" s="85"/>
      <c r="FG12" s="85"/>
      <c r="FH12" s="85"/>
      <c r="FI12" s="95" t="s">
        <v>147</v>
      </c>
      <c r="FJ12" s="96">
        <f>IF($FJ$8,FO7,"-")</f>
        <v>23.1</v>
      </c>
      <c r="FK12" s="96">
        <f>IF($FJ$8,FP7,"-")</f>
        <v>22.6</v>
      </c>
      <c r="FL12" s="96">
        <f>IF($FJ$8,FQ7,"-")</f>
        <v>22</v>
      </c>
      <c r="FM12" s="96">
        <f>IF($FJ$8,FR7,"-")</f>
        <v>21.4</v>
      </c>
      <c r="FN12" s="96">
        <f>IF($FJ$8,FS7,"-")</f>
        <v>19.2</v>
      </c>
      <c r="FO12" s="85"/>
      <c r="FP12" s="85"/>
      <c r="FQ12" s="85"/>
      <c r="FR12" s="85"/>
      <c r="FS12" s="95" t="s">
        <v>147</v>
      </c>
      <c r="FT12" s="96">
        <f>IF($FT$8,FY7,"-")</f>
        <v>146</v>
      </c>
      <c r="FU12" s="96">
        <f>IF($FT$8,FZ7,"-")</f>
        <v>120.9</v>
      </c>
      <c r="FV12" s="96">
        <f>IF($FT$8,GA7,"-")</f>
        <v>105.7</v>
      </c>
      <c r="FW12" s="96">
        <f>IF($FT$8,GB7,"-")</f>
        <v>89.4</v>
      </c>
      <c r="FX12" s="96">
        <f>IF($FT$8,GC7,"-")</f>
        <v>83.2</v>
      </c>
      <c r="FY12" s="85"/>
      <c r="FZ12" s="85"/>
      <c r="GA12" s="85"/>
      <c r="GB12" s="85"/>
      <c r="GC12" s="95" t="s">
        <v>147</v>
      </c>
      <c r="GD12" s="96">
        <f>IF($GD$8,GI7,"-")</f>
        <v>57.6</v>
      </c>
      <c r="GE12" s="96">
        <f>IF($GD$8,GJ7,"-")</f>
        <v>58.6</v>
      </c>
      <c r="GF12" s="96">
        <f>IF($GD$8,GK7,"-")</f>
        <v>61.3</v>
      </c>
      <c r="GG12" s="96">
        <f>IF($GD$8,GL7,"-")</f>
        <v>61.7</v>
      </c>
      <c r="GH12" s="96">
        <f>IF($GD$8,GM7,"-")</f>
        <v>62.1</v>
      </c>
      <c r="GI12" s="85"/>
      <c r="GJ12" s="85"/>
      <c r="GK12" s="85"/>
      <c r="GL12" s="85"/>
      <c r="GM12" s="95" t="s">
        <v>147</v>
      </c>
      <c r="GN12" s="96">
        <f>IF($GN$8,GS7,"-")</f>
        <v>1.8</v>
      </c>
      <c r="GO12" s="96">
        <f>IF($GN$8,GT7,"-")</f>
        <v>12.3</v>
      </c>
      <c r="GP12" s="96">
        <f>IF($GN$8,GU7,"-")</f>
        <v>11.9</v>
      </c>
      <c r="GQ12" s="96">
        <f>IF($GN$8,GV7,"-")</f>
        <v>13.3</v>
      </c>
      <c r="GR12" s="96">
        <f>IF($GN$8,GW7,"-")</f>
        <v>14.4</v>
      </c>
      <c r="GS12" s="85"/>
      <c r="GT12" s="85"/>
      <c r="GU12" s="85"/>
      <c r="GV12" s="85"/>
      <c r="GW12" s="85"/>
      <c r="GX12" s="95" t="s">
        <v>147</v>
      </c>
      <c r="GY12" s="96" t="str">
        <f>IF($GY$8,HD7,"-")</f>
        <v>-</v>
      </c>
      <c r="GZ12" s="96" t="str">
        <f>IF($GY$8,HE7,"-")</f>
        <v>-</v>
      </c>
      <c r="HA12" s="96" t="str">
        <f>IF($GY$8,HF7,"-")</f>
        <v>-</v>
      </c>
      <c r="HB12" s="96" t="str">
        <f>IF($GY$8,HG7,"-")</f>
        <v>-</v>
      </c>
      <c r="HC12" s="96" t="str">
        <f>IF($GY$8,HH7,"-")</f>
        <v>-</v>
      </c>
      <c r="HD12" s="85"/>
      <c r="HE12" s="85"/>
      <c r="HF12" s="85"/>
      <c r="HG12" s="85"/>
      <c r="HH12" s="95" t="s">
        <v>147</v>
      </c>
      <c r="HI12" s="96" t="str">
        <f>IF($HI$8,HN7,"-")</f>
        <v>-</v>
      </c>
      <c r="HJ12" s="96" t="str">
        <f>IF($HI$8,HO7,"-")</f>
        <v>-</v>
      </c>
      <c r="HK12" s="96" t="str">
        <f>IF($HI$8,HP7,"-")</f>
        <v>-</v>
      </c>
      <c r="HL12" s="96" t="str">
        <f>IF($HI$8,HQ7,"-")</f>
        <v>-</v>
      </c>
      <c r="HM12" s="96" t="str">
        <f>IF($HI$8,HR7,"-")</f>
        <v>-</v>
      </c>
      <c r="HN12" s="85"/>
      <c r="HO12" s="85"/>
      <c r="HP12" s="85"/>
      <c r="HQ12" s="85"/>
      <c r="HR12" s="95" t="s">
        <v>147</v>
      </c>
      <c r="HS12" s="96" t="str">
        <f>IF($HS$8,HX7,"-")</f>
        <v>-</v>
      </c>
      <c r="HT12" s="96" t="str">
        <f>IF($HS$8,HY7,"-")</f>
        <v>-</v>
      </c>
      <c r="HU12" s="96" t="str">
        <f>IF($HS$8,HZ7,"-")</f>
        <v>-</v>
      </c>
      <c r="HV12" s="96" t="str">
        <f>IF($HS$8,IA7,"-")</f>
        <v>-</v>
      </c>
      <c r="HW12" s="96" t="str">
        <f>IF($HS$8,IB7,"-")</f>
        <v>-</v>
      </c>
      <c r="HX12" s="85"/>
      <c r="HY12" s="85"/>
      <c r="HZ12" s="85"/>
      <c r="IA12" s="85"/>
      <c r="IB12" s="95" t="s">
        <v>147</v>
      </c>
      <c r="IC12" s="96" t="str">
        <f>IF($IC$8,IH7,"-")</f>
        <v>-</v>
      </c>
      <c r="ID12" s="96" t="str">
        <f>IF($IC$8,II7,"-")</f>
        <v>-</v>
      </c>
      <c r="IE12" s="96" t="str">
        <f>IF($IC$8,IJ7,"-")</f>
        <v>-</v>
      </c>
      <c r="IF12" s="96" t="str">
        <f>IF($IC$8,IK7,"-")</f>
        <v>-</v>
      </c>
      <c r="IG12" s="96" t="str">
        <f>IF($IC$8,IL7,"-")</f>
        <v>-</v>
      </c>
      <c r="IH12" s="85"/>
      <c r="II12" s="85"/>
      <c r="IJ12" s="85"/>
      <c r="IK12" s="85"/>
      <c r="IL12" s="95" t="s">
        <v>147</v>
      </c>
      <c r="IM12" s="96" t="str">
        <f>IF($IM$8,IR7,"-")</f>
        <v>-</v>
      </c>
      <c r="IN12" s="96" t="str">
        <f>IF($IM$8,IS7,"-")</f>
        <v>-</v>
      </c>
      <c r="IO12" s="96" t="str">
        <f>IF($IM$8,IT7,"-")</f>
        <v>-</v>
      </c>
      <c r="IP12" s="96" t="str">
        <f>IF($IM$8,IU7,"-")</f>
        <v>-</v>
      </c>
      <c r="IQ12" s="96" t="str">
        <f>IF($IM$8,IV7,"-")</f>
        <v>-</v>
      </c>
      <c r="IR12" s="85"/>
      <c r="IS12" s="85"/>
      <c r="IT12" s="85"/>
      <c r="IU12" s="85"/>
      <c r="IV12" s="85"/>
      <c r="IW12" s="95" t="s">
        <v>147</v>
      </c>
      <c r="IX12" s="96">
        <f>IF($IX$8,JC7,"-")</f>
        <v>16.3</v>
      </c>
      <c r="IY12" s="96">
        <f>IF($IX$8,JD7,"-")</f>
        <v>15.1</v>
      </c>
      <c r="IZ12" s="96">
        <f>IF($IX$8,JE7,"-")</f>
        <v>15.1</v>
      </c>
      <c r="JA12" s="96">
        <f>IF($IX$8,JF7,"-")</f>
        <v>14</v>
      </c>
      <c r="JB12" s="96">
        <f>IF($IX$8,JG7,"-")</f>
        <v>15.5</v>
      </c>
      <c r="JC12" s="85"/>
      <c r="JD12" s="85"/>
      <c r="JE12" s="85"/>
      <c r="JF12" s="85"/>
      <c r="JG12" s="95" t="s">
        <v>147</v>
      </c>
      <c r="JH12" s="96">
        <f>IF($JH$8,JM7,"-")</f>
        <v>29.6</v>
      </c>
      <c r="JI12" s="96">
        <f>IF($JH$8,JN7,"-")</f>
        <v>37.700000000000003</v>
      </c>
      <c r="JJ12" s="96">
        <f>IF($JH$8,JO7,"-")</f>
        <v>25.4</v>
      </c>
      <c r="JK12" s="96">
        <f>IF($JH$8,JP7,"-")</f>
        <v>20.100000000000001</v>
      </c>
      <c r="JL12" s="96">
        <f>IF($JH$8,JQ7,"-")</f>
        <v>29.9</v>
      </c>
      <c r="JM12" s="85"/>
      <c r="JN12" s="85"/>
      <c r="JO12" s="85"/>
      <c r="JP12" s="85"/>
      <c r="JQ12" s="95" t="s">
        <v>147</v>
      </c>
      <c r="JR12" s="96">
        <f>IF($JR$8,JW7,"-")</f>
        <v>344.4</v>
      </c>
      <c r="JS12" s="96">
        <f>IF($JR$8,JX7,"-")</f>
        <v>259.60000000000002</v>
      </c>
      <c r="JT12" s="96">
        <f>IF($JR$8,JY7,"-")</f>
        <v>226.2</v>
      </c>
      <c r="JU12" s="96">
        <f>IF($JR$8,JZ7,"-")</f>
        <v>224.7</v>
      </c>
      <c r="JV12" s="96">
        <f>IF($JR$8,KA7,"-")</f>
        <v>167.2</v>
      </c>
      <c r="JW12" s="85"/>
      <c r="JX12" s="85"/>
      <c r="JY12" s="85"/>
      <c r="JZ12" s="85"/>
      <c r="KA12" s="95" t="s">
        <v>147</v>
      </c>
      <c r="KB12" s="96">
        <f>IF($KB$8,KG7,"-")</f>
        <v>22.3</v>
      </c>
      <c r="KC12" s="96">
        <f>IF($KB$8,KH7,"-")</f>
        <v>25.5</v>
      </c>
      <c r="KD12" s="96">
        <f>IF($KB$8,KI7,"-")</f>
        <v>45.2</v>
      </c>
      <c r="KE12" s="96">
        <f>IF($KB$8,KJ7,"-")</f>
        <v>48.7</v>
      </c>
      <c r="KF12" s="96">
        <f>IF($KB$8,KK7,"-")</f>
        <v>53.3</v>
      </c>
      <c r="KG12" s="85"/>
      <c r="KH12" s="85"/>
      <c r="KI12" s="85"/>
      <c r="KJ12" s="85"/>
      <c r="KK12" s="95" t="s">
        <v>147</v>
      </c>
      <c r="KL12" s="96">
        <f>IF($KL$8,KQ7,"-")</f>
        <v>60.9</v>
      </c>
      <c r="KM12" s="96">
        <f>IF($KL$8,KR7,"-")</f>
        <v>100</v>
      </c>
      <c r="KN12" s="96">
        <f>IF($KL$8,KS7,"-")</f>
        <v>100</v>
      </c>
      <c r="KO12" s="96">
        <f>IF($KL$8,KT7,"-")</f>
        <v>100</v>
      </c>
      <c r="KP12" s="96">
        <f>IF($KL$8,KU7,"-")</f>
        <v>100</v>
      </c>
      <c r="KQ12" s="85"/>
      <c r="KR12" s="85"/>
      <c r="KS12" s="85"/>
      <c r="KT12" s="85"/>
      <c r="KU12" s="85"/>
      <c r="KV12" s="95" t="s">
        <v>147</v>
      </c>
      <c r="KW12" s="96">
        <f>IF($KW$8,LB7,"-")</f>
        <v>12.1</v>
      </c>
      <c r="KX12" s="96">
        <f>IF($KW$8,LC7,"-")</f>
        <v>7.1</v>
      </c>
      <c r="KY12" s="96">
        <f>IF($KW$8,LD7,"-")</f>
        <v>8.9</v>
      </c>
      <c r="KZ12" s="96">
        <f>IF($KW$8,LE7,"-")</f>
        <v>11.8</v>
      </c>
      <c r="LA12" s="96">
        <f>IF($KW$8,LF7,"-")</f>
        <v>15.3</v>
      </c>
      <c r="LB12" s="85"/>
      <c r="LC12" s="85"/>
      <c r="LD12" s="85"/>
      <c r="LE12" s="85"/>
      <c r="LF12" s="95" t="s">
        <v>147</v>
      </c>
      <c r="LG12" s="96">
        <f>IF($LG$8,LL7,"-")</f>
        <v>1.4</v>
      </c>
      <c r="LH12" s="96">
        <f>IF($LG$8,LM7,"-")</f>
        <v>8.6</v>
      </c>
      <c r="LI12" s="96">
        <f>IF($LG$8,LN7,"-")</f>
        <v>2</v>
      </c>
      <c r="LJ12" s="96">
        <f>IF($LG$8,LO7,"-")</f>
        <v>1.4</v>
      </c>
      <c r="LK12" s="96">
        <f>IF($LG$8,LP7,"-")</f>
        <v>2.9</v>
      </c>
      <c r="LL12" s="85"/>
      <c r="LM12" s="85"/>
      <c r="LN12" s="85"/>
      <c r="LO12" s="85"/>
      <c r="LP12" s="95" t="s">
        <v>147</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147</v>
      </c>
      <c r="MA12" s="96">
        <f>IF($MA$8,MF7,"-")</f>
        <v>1.7</v>
      </c>
      <c r="MB12" s="96">
        <f>IF($MA$8,MG7,"-")</f>
        <v>2.9</v>
      </c>
      <c r="MC12" s="96">
        <f>IF($MA$8,MH7,"-")</f>
        <v>3.4</v>
      </c>
      <c r="MD12" s="96">
        <f>IF($MA$8,MI7,"-")</f>
        <v>5.6</v>
      </c>
      <c r="ME12" s="96">
        <f>IF($MA$8,MJ7,"-")</f>
        <v>11.5</v>
      </c>
      <c r="MF12" s="85"/>
      <c r="MG12" s="85"/>
      <c r="MH12" s="85"/>
      <c r="MI12" s="85"/>
      <c r="MJ12" s="95" t="s">
        <v>147</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149</v>
      </c>
      <c r="C14" s="100"/>
      <c r="D14" s="101"/>
      <c r="E14" s="100"/>
      <c r="F14" s="207" t="s">
        <v>150</v>
      </c>
      <c r="G14" s="207"/>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151</v>
      </c>
      <c r="C15" s="197"/>
      <c r="D15" s="101"/>
      <c r="E15" s="98">
        <v>1</v>
      </c>
      <c r="F15" s="197" t="s">
        <v>152</v>
      </c>
      <c r="G15" s="197"/>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155</v>
      </c>
      <c r="C16" s="197"/>
      <c r="D16" s="101"/>
      <c r="E16" s="98">
        <f>E15+1</f>
        <v>2</v>
      </c>
      <c r="F16" s="197" t="s">
        <v>156</v>
      </c>
      <c r="G16" s="197"/>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158</v>
      </c>
      <c r="C17" s="197"/>
      <c r="D17" s="101"/>
      <c r="E17" s="98">
        <f t="shared" ref="E17" si="8">E16+1</f>
        <v>3</v>
      </c>
      <c r="F17" s="197" t="s">
        <v>159</v>
      </c>
      <c r="G17" s="197"/>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f>IF(AY7="-",NA(),AY7)</f>
        <v>113.1</v>
      </c>
      <c r="AZ17" s="107">
        <f t="shared" ref="AZ17:BC17" si="9">IF(AZ7="-",NA(),AZ7)</f>
        <v>112.4</v>
      </c>
      <c r="BA17" s="107">
        <f t="shared" si="9"/>
        <v>115.2</v>
      </c>
      <c r="BB17" s="107">
        <f t="shared" si="9"/>
        <v>127.8</v>
      </c>
      <c r="BC17" s="107">
        <f t="shared" si="9"/>
        <v>125.3</v>
      </c>
      <c r="BD17" s="101"/>
      <c r="BE17" s="101"/>
      <c r="BF17" s="101"/>
      <c r="BG17" s="101"/>
      <c r="BH17" s="101"/>
      <c r="BI17" s="106" t="s">
        <v>161</v>
      </c>
      <c r="BJ17" s="107">
        <f>IF(BJ7="-",NA(),BJ7)</f>
        <v>115</v>
      </c>
      <c r="BK17" s="107">
        <f t="shared" ref="BK17:BN17" si="10">IF(BK7="-",NA(),BK7)</f>
        <v>113.5</v>
      </c>
      <c r="BL17" s="107">
        <f t="shared" si="10"/>
        <v>113.7</v>
      </c>
      <c r="BM17" s="107">
        <f t="shared" si="10"/>
        <v>127.1</v>
      </c>
      <c r="BN17" s="107">
        <f t="shared" si="10"/>
        <v>123.2</v>
      </c>
      <c r="BO17" s="101"/>
      <c r="BP17" s="101"/>
      <c r="BQ17" s="101"/>
      <c r="BR17" s="101"/>
      <c r="BS17" s="101"/>
      <c r="BT17" s="106" t="s">
        <v>161</v>
      </c>
      <c r="BU17" s="107">
        <f>IF(BU7="-",NA(),BU7)</f>
        <v>1438.2</v>
      </c>
      <c r="BV17" s="107">
        <f t="shared" ref="BV17:BY17" si="11">IF(BV7="-",NA(),BV7)</f>
        <v>802</v>
      </c>
      <c r="BW17" s="107">
        <f t="shared" si="11"/>
        <v>716.7</v>
      </c>
      <c r="BX17" s="107">
        <f t="shared" si="11"/>
        <v>1321.7</v>
      </c>
      <c r="BY17" s="107">
        <f t="shared" si="11"/>
        <v>266</v>
      </c>
      <c r="BZ17" s="101"/>
      <c r="CA17" s="101"/>
      <c r="CB17" s="101"/>
      <c r="CC17" s="101"/>
      <c r="CD17" s="101"/>
      <c r="CE17" s="106" t="s">
        <v>161</v>
      </c>
      <c r="CF17" s="107">
        <f>IF(CF7="-",NA(),CF7)</f>
        <v>7160.7</v>
      </c>
      <c r="CG17" s="107">
        <f t="shared" ref="CG17:CJ17" si="12">IF(CG7="-",NA(),CG7)</f>
        <v>6000.6</v>
      </c>
      <c r="CH17" s="107">
        <f t="shared" si="12"/>
        <v>7529.1</v>
      </c>
      <c r="CI17" s="107">
        <f t="shared" si="12"/>
        <v>6620.3</v>
      </c>
      <c r="CJ17" s="107">
        <f t="shared" si="12"/>
        <v>7141.1</v>
      </c>
      <c r="CK17" s="101"/>
      <c r="CL17" s="101"/>
      <c r="CM17" s="101"/>
      <c r="CN17" s="101"/>
      <c r="CO17" s="106" t="s">
        <v>161</v>
      </c>
      <c r="CP17" s="108">
        <f>IF(CP7="-",NA(),CP7)</f>
        <v>1552531</v>
      </c>
      <c r="CQ17" s="108">
        <f t="shared" ref="CQ17:CT17" si="13">IF(CQ7="-",NA(),CQ7)</f>
        <v>1375476</v>
      </c>
      <c r="CR17" s="108">
        <f t="shared" si="13"/>
        <v>1831819</v>
      </c>
      <c r="CS17" s="108">
        <f t="shared" si="13"/>
        <v>2203419</v>
      </c>
      <c r="CT17" s="108">
        <f t="shared" si="13"/>
        <v>2102323</v>
      </c>
      <c r="CU17" s="101"/>
      <c r="CV17" s="101"/>
      <c r="CW17" s="101"/>
      <c r="CX17" s="101"/>
      <c r="CY17" s="101"/>
      <c r="CZ17" s="106" t="s">
        <v>161</v>
      </c>
      <c r="DA17" s="107">
        <f>IF(DA7="-",NA(),DA7)</f>
        <v>40.6</v>
      </c>
      <c r="DB17" s="107">
        <f t="shared" ref="DB17:DE17" si="14">IF(DB7="-",NA(),DB7)</f>
        <v>50.9</v>
      </c>
      <c r="DC17" s="107">
        <f t="shared" si="14"/>
        <v>43.3</v>
      </c>
      <c r="DD17" s="107">
        <f t="shared" si="14"/>
        <v>45.1</v>
      </c>
      <c r="DE17" s="107">
        <f t="shared" si="14"/>
        <v>42.9</v>
      </c>
      <c r="DF17" s="101"/>
      <c r="DG17" s="101"/>
      <c r="DH17" s="101"/>
      <c r="DI17" s="101"/>
      <c r="DJ17" s="106" t="s">
        <v>161</v>
      </c>
      <c r="DK17" s="107">
        <f>IF(DK7="-",NA(),DK7)</f>
        <v>22.8</v>
      </c>
      <c r="DL17" s="107">
        <f t="shared" ref="DL17:DO17" si="15">IF(DL7="-",NA(),DL7)</f>
        <v>28.9</v>
      </c>
      <c r="DM17" s="107">
        <f t="shared" si="15"/>
        <v>31.1</v>
      </c>
      <c r="DN17" s="107">
        <f t="shared" si="15"/>
        <v>23.4</v>
      </c>
      <c r="DO17" s="107">
        <f t="shared" si="15"/>
        <v>20.8</v>
      </c>
      <c r="DP17" s="101"/>
      <c r="DQ17" s="101"/>
      <c r="DR17" s="101"/>
      <c r="DS17" s="101"/>
      <c r="DT17" s="106" t="s">
        <v>161</v>
      </c>
      <c r="DU17" s="107">
        <f>IF(DU7="-",NA(),DU7)</f>
        <v>87</v>
      </c>
      <c r="DV17" s="107">
        <f t="shared" ref="DV17:DY17" si="16">IF(DV7="-",NA(),DV7)</f>
        <v>74</v>
      </c>
      <c r="DW17" s="107">
        <f t="shared" si="16"/>
        <v>60.2</v>
      </c>
      <c r="DX17" s="107">
        <f t="shared" si="16"/>
        <v>52.2</v>
      </c>
      <c r="DY17" s="107">
        <f t="shared" si="16"/>
        <v>75.5</v>
      </c>
      <c r="DZ17" s="101"/>
      <c r="EA17" s="101"/>
      <c r="EB17" s="101"/>
      <c r="EC17" s="101"/>
      <c r="ED17" s="106" t="s">
        <v>161</v>
      </c>
      <c r="EE17" s="107">
        <f>IF(EE7="-",NA(),EE7)</f>
        <v>56.1</v>
      </c>
      <c r="EF17" s="107">
        <f t="shared" ref="EF17:EI17" si="17">IF(EF7="-",NA(),EF7)</f>
        <v>56.7</v>
      </c>
      <c r="EG17" s="107">
        <f t="shared" si="17"/>
        <v>55.3</v>
      </c>
      <c r="EH17" s="107">
        <f t="shared" si="17"/>
        <v>58.1</v>
      </c>
      <c r="EI17" s="107">
        <f t="shared" si="17"/>
        <v>59.4</v>
      </c>
      <c r="EJ17" s="101"/>
      <c r="EK17" s="101"/>
      <c r="EL17" s="101"/>
      <c r="EM17" s="101"/>
      <c r="EN17" s="106" t="s">
        <v>161</v>
      </c>
      <c r="EO17" s="107">
        <f>IF(EO7="-",NA(),EO7)</f>
        <v>0.9</v>
      </c>
      <c r="EP17" s="107">
        <f t="shared" ref="EP17:ES17" si="18">IF(EP7="-",NA(),EP7)</f>
        <v>1.8</v>
      </c>
      <c r="EQ17" s="107">
        <f t="shared" si="18"/>
        <v>6.5</v>
      </c>
      <c r="ER17" s="107">
        <f t="shared" si="18"/>
        <v>8.8000000000000007</v>
      </c>
      <c r="ES17" s="107">
        <f t="shared" si="18"/>
        <v>8.5</v>
      </c>
      <c r="ET17" s="101"/>
      <c r="EU17" s="101"/>
      <c r="EV17" s="101"/>
      <c r="EW17" s="101"/>
      <c r="EX17" s="101"/>
      <c r="EY17" s="106" t="s">
        <v>161</v>
      </c>
      <c r="EZ17" s="107">
        <f>IF(EZ7="-",NA(),EZ7)</f>
        <v>40.799999999999997</v>
      </c>
      <c r="FA17" s="107">
        <f t="shared" ref="FA17:FD17" si="19">IF(FA7="-",NA(),FA7)</f>
        <v>51.2</v>
      </c>
      <c r="FB17" s="107">
        <f t="shared" si="19"/>
        <v>43.8</v>
      </c>
      <c r="FC17" s="107">
        <f t="shared" si="19"/>
        <v>45.6</v>
      </c>
      <c r="FD17" s="107">
        <f t="shared" si="19"/>
        <v>43.3</v>
      </c>
      <c r="FE17" s="101"/>
      <c r="FF17" s="101"/>
      <c r="FG17" s="101"/>
      <c r="FH17" s="101"/>
      <c r="FI17" s="106" t="s">
        <v>161</v>
      </c>
      <c r="FJ17" s="107">
        <f>IF(FJ7="-",NA(),FJ7)</f>
        <v>23.1</v>
      </c>
      <c r="FK17" s="107">
        <f t="shared" ref="FK17:FN17" si="20">IF(FK7="-",NA(),FK7)</f>
        <v>28.7</v>
      </c>
      <c r="FL17" s="107">
        <f t="shared" si="20"/>
        <v>31.8</v>
      </c>
      <c r="FM17" s="107">
        <f t="shared" si="20"/>
        <v>23.8</v>
      </c>
      <c r="FN17" s="107">
        <f t="shared" si="20"/>
        <v>21.5</v>
      </c>
      <c r="FO17" s="101"/>
      <c r="FP17" s="101"/>
      <c r="FQ17" s="101"/>
      <c r="FR17" s="101"/>
      <c r="FS17" s="106" t="s">
        <v>161</v>
      </c>
      <c r="FT17" s="107">
        <f>IF(FT7="-",NA(),FT7)</f>
        <v>88.2</v>
      </c>
      <c r="FU17" s="107">
        <f t="shared" ref="FU17:FX17" si="21">IF(FU7="-",NA(),FU7)</f>
        <v>75.400000000000006</v>
      </c>
      <c r="FV17" s="107">
        <f t="shared" si="21"/>
        <v>61.5</v>
      </c>
      <c r="FW17" s="107">
        <f t="shared" si="21"/>
        <v>53.8</v>
      </c>
      <c r="FX17" s="107">
        <f t="shared" si="21"/>
        <v>46.7</v>
      </c>
      <c r="FY17" s="101"/>
      <c r="FZ17" s="101"/>
      <c r="GA17" s="101"/>
      <c r="GB17" s="101"/>
      <c r="GC17" s="106" t="s">
        <v>161</v>
      </c>
      <c r="GD17" s="107">
        <f>IF(GD7="-",NA(),GD7)</f>
        <v>56.4</v>
      </c>
      <c r="GE17" s="107">
        <f t="shared" ref="GE17:GH17" si="22">IF(GE7="-",NA(),GE7)</f>
        <v>57</v>
      </c>
      <c r="GF17" s="107">
        <f t="shared" si="22"/>
        <v>55.8</v>
      </c>
      <c r="GG17" s="107">
        <f t="shared" si="22"/>
        <v>58.5</v>
      </c>
      <c r="GH17" s="107">
        <f t="shared" si="22"/>
        <v>59.7</v>
      </c>
      <c r="GI17" s="101"/>
      <c r="GJ17" s="101"/>
      <c r="GK17" s="101"/>
      <c r="GL17" s="101"/>
      <c r="GM17" s="106" t="s">
        <v>161</v>
      </c>
      <c r="GN17" s="107">
        <f>IF(GN7="-",NA(),GN7)</f>
        <v>0</v>
      </c>
      <c r="GO17" s="107">
        <f t="shared" ref="GO17:GR17" si="23">IF(GO7="-",NA(),GO7)</f>
        <v>0</v>
      </c>
      <c r="GP17" s="107">
        <f t="shared" si="23"/>
        <v>4.5999999999999996</v>
      </c>
      <c r="GQ17" s="107">
        <f t="shared" si="23"/>
        <v>5.9</v>
      </c>
      <c r="GR17" s="107">
        <f t="shared" si="23"/>
        <v>6</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f>IF(IX7="-",NA(),IX7)</f>
        <v>22</v>
      </c>
      <c r="IY17" s="107">
        <f t="shared" ref="IY17:JB17" si="29">IF(IY7="-",NA(),IY7)</f>
        <v>24.7</v>
      </c>
      <c r="IZ17" s="107">
        <f t="shared" si="29"/>
        <v>25.3</v>
      </c>
      <c r="JA17" s="107">
        <f t="shared" si="29"/>
        <v>25.3</v>
      </c>
      <c r="JB17" s="107">
        <f t="shared" si="29"/>
        <v>24.4</v>
      </c>
      <c r="JC17" s="101"/>
      <c r="JD17" s="101"/>
      <c r="JE17" s="101"/>
      <c r="JF17" s="101"/>
      <c r="JG17" s="106" t="s">
        <v>161</v>
      </c>
      <c r="JH17" s="107">
        <f>IF(JH7="-",NA(),JH7)</f>
        <v>9.6</v>
      </c>
      <c r="JI17" s="107">
        <f t="shared" ref="JI17:JL17" si="30">IF(JI7="-",NA(),JI7)</f>
        <v>36.5</v>
      </c>
      <c r="JJ17" s="107">
        <f t="shared" si="30"/>
        <v>10.4</v>
      </c>
      <c r="JK17" s="107">
        <f t="shared" si="30"/>
        <v>17.100000000000001</v>
      </c>
      <c r="JL17" s="107">
        <f t="shared" si="30"/>
        <v>4.9000000000000004</v>
      </c>
      <c r="JM17" s="101"/>
      <c r="JN17" s="101"/>
      <c r="JO17" s="101"/>
      <c r="JP17" s="101"/>
      <c r="JQ17" s="106" t="s">
        <v>161</v>
      </c>
      <c r="JR17" s="107">
        <f>IF(JR7="-",NA(),JR7)</f>
        <v>0</v>
      </c>
      <c r="JS17" s="107">
        <f t="shared" ref="JS17:JV17" si="31">IF(JS7="-",NA(),JS7)</f>
        <v>0</v>
      </c>
      <c r="JT17" s="107">
        <f t="shared" si="31"/>
        <v>0</v>
      </c>
      <c r="JU17" s="107">
        <f t="shared" si="31"/>
        <v>0</v>
      </c>
      <c r="JV17" s="107">
        <f t="shared" si="31"/>
        <v>1940.2</v>
      </c>
      <c r="JW17" s="101"/>
      <c r="JX17" s="101"/>
      <c r="JY17" s="101"/>
      <c r="JZ17" s="101"/>
      <c r="KA17" s="106" t="s">
        <v>161</v>
      </c>
      <c r="KB17" s="107">
        <f>IF(KB7="-",NA(),KB7)</f>
        <v>37.200000000000003</v>
      </c>
      <c r="KC17" s="107">
        <f t="shared" ref="KC17:KF17" si="32">IF(KC7="-",NA(),KC7)</f>
        <v>38.6</v>
      </c>
      <c r="KD17" s="107">
        <f t="shared" si="32"/>
        <v>61.6</v>
      </c>
      <c r="KE17" s="107">
        <f t="shared" si="32"/>
        <v>66.400000000000006</v>
      </c>
      <c r="KF17" s="107">
        <f t="shared" si="32"/>
        <v>71.2</v>
      </c>
      <c r="KG17" s="101"/>
      <c r="KH17" s="101"/>
      <c r="KI17" s="101"/>
      <c r="KJ17" s="101"/>
      <c r="KK17" s="106" t="s">
        <v>161</v>
      </c>
      <c r="KL17" s="107">
        <f>IF(KL7="-",NA(),KL7)</f>
        <v>65.8</v>
      </c>
      <c r="KM17" s="107">
        <f t="shared" ref="KM17:KP17" si="33">IF(KM7="-",NA(),KM7)</f>
        <v>100</v>
      </c>
      <c r="KN17" s="107">
        <f t="shared" si="33"/>
        <v>100</v>
      </c>
      <c r="KO17" s="107">
        <f t="shared" si="33"/>
        <v>100</v>
      </c>
      <c r="KP17" s="107">
        <f t="shared" si="33"/>
        <v>100</v>
      </c>
      <c r="KQ17" s="101"/>
      <c r="KR17" s="101"/>
      <c r="KS17" s="101"/>
      <c r="KT17" s="101"/>
      <c r="KU17" s="101"/>
      <c r="KV17" s="106" t="s">
        <v>161</v>
      </c>
      <c r="KW17" s="107" t="e">
        <f>IF(KW7="-",NA(),KW7)</f>
        <v>#N/A</v>
      </c>
      <c r="KX17" s="107" t="e">
        <f t="shared" ref="KX17:LA17" si="34">IF(KX7="-",NA(),KX7)</f>
        <v>#N/A</v>
      </c>
      <c r="KY17" s="107">
        <f t="shared" si="34"/>
        <v>4.7</v>
      </c>
      <c r="KZ17" s="107">
        <f t="shared" si="34"/>
        <v>19.899999999999999</v>
      </c>
      <c r="LA17" s="107">
        <f t="shared" si="34"/>
        <v>18.3</v>
      </c>
      <c r="LB17" s="101"/>
      <c r="LC17" s="101"/>
      <c r="LD17" s="101"/>
      <c r="LE17" s="101"/>
      <c r="LF17" s="106" t="s">
        <v>161</v>
      </c>
      <c r="LG17" s="107" t="e">
        <f>IF(LG7="-",NA(),LG7)</f>
        <v>#N/A</v>
      </c>
      <c r="LH17" s="107" t="e">
        <f t="shared" ref="LH17:LK17" si="35">IF(LH7="-",NA(),LH7)</f>
        <v>#N/A</v>
      </c>
      <c r="LI17" s="107">
        <f t="shared" si="35"/>
        <v>0</v>
      </c>
      <c r="LJ17" s="107">
        <f t="shared" si="35"/>
        <v>0</v>
      </c>
      <c r="LK17" s="107">
        <f t="shared" si="35"/>
        <v>0</v>
      </c>
      <c r="LL17" s="101"/>
      <c r="LM17" s="101"/>
      <c r="LN17" s="101"/>
      <c r="LO17" s="101"/>
      <c r="LP17" s="106" t="s">
        <v>161</v>
      </c>
      <c r="LQ17" s="107" t="e">
        <f>IF(LQ7="-",NA(),LQ7)</f>
        <v>#N/A</v>
      </c>
      <c r="LR17" s="107" t="e">
        <f t="shared" ref="LR17:LU17" si="36">IF(LR7="-",NA(),LR7)</f>
        <v>#N/A</v>
      </c>
      <c r="LS17" s="107">
        <f t="shared" si="36"/>
        <v>0</v>
      </c>
      <c r="LT17" s="107">
        <f t="shared" si="36"/>
        <v>0</v>
      </c>
      <c r="LU17" s="107">
        <f t="shared" si="36"/>
        <v>0</v>
      </c>
      <c r="LV17" s="101"/>
      <c r="LW17" s="101"/>
      <c r="LX17" s="101"/>
      <c r="LY17" s="101"/>
      <c r="LZ17" s="106" t="s">
        <v>161</v>
      </c>
      <c r="MA17" s="107" t="e">
        <f>IF(MA7="-",NA(),MA7)</f>
        <v>#N/A</v>
      </c>
      <c r="MB17" s="107" t="e">
        <f t="shared" ref="MB17:ME17" si="37">IF(MB7="-",NA(),MB7)</f>
        <v>#N/A</v>
      </c>
      <c r="MC17" s="107">
        <f t="shared" si="37"/>
        <v>1.7</v>
      </c>
      <c r="MD17" s="107">
        <f t="shared" si="37"/>
        <v>7</v>
      </c>
      <c r="ME17" s="107">
        <f t="shared" si="37"/>
        <v>12</v>
      </c>
      <c r="MF17" s="101"/>
      <c r="MG17" s="101"/>
      <c r="MH17" s="101"/>
      <c r="MI17" s="101"/>
      <c r="MJ17" s="106" t="s">
        <v>161</v>
      </c>
      <c r="MK17" s="107" t="e">
        <f>IF(MK7="-",NA(),MK7)</f>
        <v>#N/A</v>
      </c>
      <c r="ML17" s="107" t="e">
        <f t="shared" ref="ML17:MO17" si="38">IF(ML7="-",NA(),ML7)</f>
        <v>#N/A</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162</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163</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163</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163</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163</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163</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163</v>
      </c>
      <c r="DK18" s="107">
        <f>IF(DP7="-",NA(),DP7)</f>
        <v>22.3</v>
      </c>
      <c r="DL18" s="107">
        <f t="shared" ref="DL18:DO18" si="45">IF(DQ7="-",NA(),DQ7)</f>
        <v>22.1</v>
      </c>
      <c r="DM18" s="107">
        <f t="shared" si="45"/>
        <v>21.1</v>
      </c>
      <c r="DN18" s="107">
        <f t="shared" si="45"/>
        <v>20</v>
      </c>
      <c r="DO18" s="107">
        <f t="shared" si="45"/>
        <v>18.2</v>
      </c>
      <c r="DP18" s="101"/>
      <c r="DQ18" s="101"/>
      <c r="DR18" s="101"/>
      <c r="DS18" s="101"/>
      <c r="DT18" s="106" t="s">
        <v>163</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163</v>
      </c>
      <c r="EE18" s="107">
        <f>IF(EJ7="-",NA(),EJ7)</f>
        <v>57</v>
      </c>
      <c r="EF18" s="107">
        <f t="shared" ref="EF18:EI18" si="47">IF(EK7="-",NA(),EK7)</f>
        <v>57.7</v>
      </c>
      <c r="EG18" s="107">
        <f t="shared" si="47"/>
        <v>59.8</v>
      </c>
      <c r="EH18" s="107">
        <f t="shared" si="47"/>
        <v>59.6</v>
      </c>
      <c r="EI18" s="107">
        <f t="shared" si="47"/>
        <v>60.3</v>
      </c>
      <c r="EJ18" s="101"/>
      <c r="EK18" s="101"/>
      <c r="EL18" s="101"/>
      <c r="EM18" s="101"/>
      <c r="EN18" s="106" t="s">
        <v>163</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163</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163</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163</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163</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163</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163</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163</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163</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163</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163</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163</v>
      </c>
      <c r="LG18" s="107">
        <f>IF(OR(NOT($LG$8),LL7="-"),NA(),LL7)</f>
        <v>1.4</v>
      </c>
      <c r="LH18" s="107">
        <f>IF(OR(NOT($LG$8),LM7="-"),NA(),LM7)</f>
        <v>8.6</v>
      </c>
      <c r="LI18" s="107">
        <f>IF(OR(NOT($LG$8),LN7="-"),NA(),LN7)</f>
        <v>2</v>
      </c>
      <c r="LJ18" s="107">
        <f>IF(OR(NOT($LG$8),LO7="-"),NA(),LO7)</f>
        <v>1.4</v>
      </c>
      <c r="LK18" s="107">
        <f>IF(OR(NOT($LG$8),LP7="-"),NA(),LP7)</f>
        <v>2.9</v>
      </c>
      <c r="LL18" s="101"/>
      <c r="LM18" s="101"/>
      <c r="LN18" s="101"/>
      <c r="LO18" s="101"/>
      <c r="LP18" s="106" t="s">
        <v>163</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163</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163</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164</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165</v>
      </c>
      <c r="C20" s="197"/>
      <c r="D20" s="101"/>
    </row>
    <row r="21" spans="1:374">
      <c r="A21" s="98">
        <f t="shared" si="7"/>
        <v>7</v>
      </c>
      <c r="B21" s="197" t="s">
        <v>166</v>
      </c>
      <c r="C21" s="197"/>
      <c r="D21" s="101"/>
    </row>
    <row r="22" spans="1:374">
      <c r="A22" s="98">
        <f t="shared" si="7"/>
        <v>8</v>
      </c>
      <c r="B22" s="197" t="s">
        <v>167</v>
      </c>
      <c r="C22" s="197"/>
      <c r="D22" s="101"/>
      <c r="E22" s="198" t="s">
        <v>168</v>
      </c>
      <c r="F22" s="199"/>
      <c r="G22" s="199"/>
      <c r="H22" s="199"/>
      <c r="I22" s="200"/>
    </row>
    <row r="23" spans="1:374">
      <c r="A23" s="98">
        <f t="shared" si="7"/>
        <v>9</v>
      </c>
      <c r="B23" s="197" t="s">
        <v>169</v>
      </c>
      <c r="C23" s="197"/>
      <c r="D23" s="101"/>
      <c r="E23" s="201"/>
      <c r="F23" s="202"/>
      <c r="G23" s="202"/>
      <c r="H23" s="202"/>
      <c r="I23" s="203"/>
    </row>
    <row r="24" spans="1:374">
      <c r="A24" s="98">
        <f t="shared" si="7"/>
        <v>10</v>
      </c>
      <c r="B24" s="197" t="s">
        <v>170</v>
      </c>
      <c r="C24" s="197"/>
      <c r="D24" s="101"/>
      <c r="E24" s="201"/>
      <c r="F24" s="202"/>
      <c r="G24" s="202"/>
      <c r="H24" s="202"/>
      <c r="I24" s="203"/>
    </row>
    <row r="25" spans="1:374">
      <c r="A25" s="98">
        <f t="shared" si="7"/>
        <v>11</v>
      </c>
      <c r="B25" s="197" t="s">
        <v>171</v>
      </c>
      <c r="C25" s="197"/>
      <c r="D25" s="101"/>
      <c r="E25" s="201"/>
      <c r="F25" s="202"/>
      <c r="G25" s="202"/>
      <c r="H25" s="202"/>
      <c r="I25" s="203"/>
    </row>
    <row r="26" spans="1:374">
      <c r="A26" s="98">
        <f t="shared" si="7"/>
        <v>12</v>
      </c>
      <c r="B26" s="197" t="s">
        <v>172</v>
      </c>
      <c r="C26" s="197"/>
      <c r="D26" s="101"/>
      <c r="E26" s="201"/>
      <c r="F26" s="202"/>
      <c r="G26" s="202"/>
      <c r="H26" s="202"/>
      <c r="I26" s="203"/>
    </row>
    <row r="27" spans="1:374">
      <c r="A27" s="98">
        <f t="shared" si="7"/>
        <v>13</v>
      </c>
      <c r="B27" s="197" t="s">
        <v>173</v>
      </c>
      <c r="C27" s="197"/>
      <c r="D27" s="101"/>
      <c r="E27" s="201"/>
      <c r="F27" s="202"/>
      <c r="G27" s="202"/>
      <c r="H27" s="202"/>
      <c r="I27" s="203"/>
    </row>
    <row r="28" spans="1:374">
      <c r="A28" s="98">
        <f t="shared" si="7"/>
        <v>14</v>
      </c>
      <c r="B28" s="197" t="s">
        <v>174</v>
      </c>
      <c r="C28" s="197"/>
      <c r="D28" s="101"/>
      <c r="E28" s="201"/>
      <c r="F28" s="202"/>
      <c r="G28" s="202"/>
      <c r="H28" s="202"/>
      <c r="I28" s="203"/>
    </row>
    <row r="29" spans="1:374">
      <c r="A29" s="98">
        <f t="shared" si="7"/>
        <v>15</v>
      </c>
      <c r="B29" s="197" t="s">
        <v>175</v>
      </c>
      <c r="C29" s="197"/>
      <c r="D29" s="101"/>
      <c r="E29" s="201"/>
      <c r="F29" s="202"/>
      <c r="G29" s="202"/>
      <c r="H29" s="202"/>
      <c r="I29" s="203"/>
    </row>
    <row r="30" spans="1:374">
      <c r="A30" s="98">
        <f t="shared" si="7"/>
        <v>16</v>
      </c>
      <c r="B30" s="197" t="s">
        <v>176</v>
      </c>
      <c r="C30" s="197"/>
      <c r="D30" s="101"/>
      <c r="E30" s="201"/>
      <c r="F30" s="202"/>
      <c r="G30" s="202"/>
      <c r="H30" s="202"/>
      <c r="I30" s="203"/>
    </row>
    <row r="31" spans="1:374">
      <c r="A31" s="98">
        <f t="shared" si="7"/>
        <v>17</v>
      </c>
      <c r="B31" s="197" t="s">
        <v>177</v>
      </c>
      <c r="C31" s="197"/>
      <c r="D31" s="101"/>
      <c r="E31" s="201"/>
      <c r="F31" s="202"/>
      <c r="G31" s="202"/>
      <c r="H31" s="202"/>
      <c r="I31" s="203"/>
    </row>
    <row r="32" spans="1:374">
      <c r="A32" s="98">
        <f t="shared" si="7"/>
        <v>18</v>
      </c>
      <c r="B32" s="197" t="s">
        <v>178</v>
      </c>
      <c r="C32" s="197"/>
      <c r="D32" s="101"/>
      <c r="E32" s="201"/>
      <c r="F32" s="202"/>
      <c r="G32" s="202"/>
      <c r="H32" s="202"/>
      <c r="I32" s="203"/>
    </row>
    <row r="33" spans="1:9">
      <c r="A33" s="98">
        <f t="shared" si="7"/>
        <v>19</v>
      </c>
      <c r="B33" s="197" t="s">
        <v>179</v>
      </c>
      <c r="C33" s="197"/>
      <c r="D33" s="101"/>
      <c r="E33" s="201"/>
      <c r="F33" s="202"/>
      <c r="G33" s="202"/>
      <c r="H33" s="202"/>
      <c r="I33" s="203"/>
    </row>
    <row r="34" spans="1:9">
      <c r="A34" s="98">
        <f t="shared" si="7"/>
        <v>20</v>
      </c>
      <c r="B34" s="197" t="s">
        <v>180</v>
      </c>
      <c r="C34" s="197"/>
      <c r="D34" s="101"/>
      <c r="E34" s="201"/>
      <c r="F34" s="202"/>
      <c r="G34" s="202"/>
      <c r="H34" s="202"/>
      <c r="I34" s="203"/>
    </row>
    <row r="35" spans="1:9" ht="25.5" customHeight="1">
      <c r="E35" s="204"/>
      <c r="F35" s="205"/>
      <c r="G35" s="205"/>
      <c r="H35" s="205"/>
      <c r="I35" s="206"/>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2018-02-16T08:28:24Z</cp:lastPrinted>
  <dcterms:created xsi:type="dcterms:W3CDTF">2017-12-18T05:01:37Z</dcterms:created>
  <dcterms:modified xsi:type="dcterms:W3CDTF">2018-02-20T09:39:43Z</dcterms:modified>
  <cp:category/>
</cp:coreProperties>
</file>