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U12" i="5" s="1"/>
  <c r="LP8" i="5"/>
  <c r="LG8" i="5"/>
  <c r="LK12" i="5" s="1"/>
  <c r="LF8" i="5"/>
  <c r="KW8" i="5"/>
  <c r="KV8" i="5"/>
  <c r="KU8" i="5"/>
  <c r="KL8" i="5"/>
  <c r="KO12" i="5" s="1"/>
  <c r="KK8" i="5"/>
  <c r="KB8" i="5"/>
  <c r="KA8" i="5"/>
  <c r="JR8" i="5"/>
  <c r="JT12" i="5" s="1"/>
  <c r="JQ8" i="5"/>
  <c r="JH8" i="5"/>
  <c r="JG8" i="5"/>
  <c r="IX8" i="5"/>
  <c r="IZ12" i="5" s="1"/>
  <c r="IW8" i="5"/>
  <c r="IV8" i="5"/>
  <c r="IM8" i="5"/>
  <c r="IN12" i="5" s="1"/>
  <c r="IL8" i="5"/>
  <c r="IC8" i="5"/>
  <c r="ID12" i="5" s="1"/>
  <c r="IB8" i="5"/>
  <c r="HS8" i="5"/>
  <c r="HR8" i="5"/>
  <c r="HI8" i="5"/>
  <c r="HH8" i="5"/>
  <c r="GY8" i="5"/>
  <c r="HA12" i="5" s="1"/>
  <c r="GX8" i="5"/>
  <c r="GW8" i="5"/>
  <c r="GM8" i="5"/>
  <c r="GC8" i="5"/>
  <c r="FS8" i="5"/>
  <c r="FI8" i="5"/>
  <c r="EY8" i="5"/>
  <c r="EX8" i="5"/>
  <c r="EN8" i="5"/>
  <c r="ED8" i="5"/>
  <c r="DT8" i="5"/>
  <c r="DJ8" i="5"/>
  <c r="CZ8" i="5"/>
  <c r="CY8" i="5"/>
  <c r="CO8" i="5"/>
  <c r="CE8" i="5"/>
  <c r="BT8" i="5"/>
  <c r="BI8" i="5"/>
  <c r="AX8" i="5"/>
  <c r="AX6" i="5"/>
  <c r="L19" i="4" s="1"/>
  <c r="AW6" i="5"/>
  <c r="I19" i="4" s="1"/>
  <c r="AV6" i="5"/>
  <c r="AU6" i="5"/>
  <c r="N16" i="4" s="1"/>
  <c r="AT6" i="5"/>
  <c r="L16" i="4" s="1"/>
  <c r="AS6" i="5"/>
  <c r="AR6" i="5"/>
  <c r="AQ6" i="5"/>
  <c r="F16" i="4" s="1"/>
  <c r="AP6" i="5"/>
  <c r="N15" i="4" s="1"/>
  <c r="AO6" i="5"/>
  <c r="L15" i="4" s="1"/>
  <c r="AN6" i="5"/>
  <c r="AM6" i="5"/>
  <c r="H15" i="4" s="1"/>
  <c r="AL6" i="5"/>
  <c r="AK6" i="5"/>
  <c r="AJ6" i="5"/>
  <c r="L14" i="4" s="1"/>
  <c r="AI6" i="5"/>
  <c r="J14" i="4" s="1"/>
  <c r="AH6" i="5"/>
  <c r="H14" i="4" s="1"/>
  <c r="AG6" i="5"/>
  <c r="F14" i="4" s="1"/>
  <c r="AF6" i="5"/>
  <c r="AE6" i="5"/>
  <c r="L13" i="4" s="1"/>
  <c r="AD6" i="5"/>
  <c r="AC6" i="5"/>
  <c r="AB6" i="5"/>
  <c r="AA6" i="5"/>
  <c r="N12" i="4" s="1"/>
  <c r="Z6" i="5"/>
  <c r="L12" i="4" s="1"/>
  <c r="Y6" i="5"/>
  <c r="J12" i="4" s="1"/>
  <c r="X6" i="5"/>
  <c r="W6" i="5"/>
  <c r="F12" i="4" s="1"/>
  <c r="V6" i="5"/>
  <c r="F9" i="4" s="1"/>
  <c r="U6" i="5"/>
  <c r="T6" i="5"/>
  <c r="N7" i="4" s="1"/>
  <c r="S6" i="5"/>
  <c r="R6" i="5"/>
  <c r="Q6" i="5"/>
  <c r="P6" i="5"/>
  <c r="O6" i="5"/>
  <c r="J5" i="4" s="1"/>
  <c r="N6" i="5"/>
  <c r="F5" i="4" s="1"/>
  <c r="M6" i="5"/>
  <c r="GN8" i="5" s="1"/>
  <c r="L6" i="5"/>
  <c r="K6" i="5"/>
  <c r="J6" i="5"/>
  <c r="F3" i="4" s="1"/>
  <c r="I6" i="5"/>
  <c r="H6" i="5"/>
  <c r="B1" i="4" s="1"/>
  <c r="G6" i="5"/>
  <c r="F6" i="5"/>
  <c r="E6" i="5"/>
  <c r="D6" i="5"/>
  <c r="C6" i="5"/>
  <c r="B6" i="5"/>
  <c r="C10" i="5" s="1"/>
  <c r="IY16"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9" i="4"/>
  <c r="J16" i="4"/>
  <c r="H16" i="4"/>
  <c r="J15" i="4"/>
  <c r="F15" i="4"/>
  <c r="N14" i="4"/>
  <c r="N13" i="4"/>
  <c r="J13" i="4"/>
  <c r="H13" i="4"/>
  <c r="F13" i="4"/>
  <c r="H12" i="4"/>
  <c r="B7" i="4"/>
  <c r="N5" i="4"/>
  <c r="N3" i="4"/>
  <c r="B3" i="4"/>
  <c r="AZ10" i="5" l="1"/>
  <c r="B10" i="5"/>
  <c r="KW16" i="5" s="1"/>
  <c r="GO10" i="5"/>
  <c r="H11" i="4"/>
  <c r="FJ8" i="5"/>
  <c r="B5" i="4"/>
  <c r="DL10" i="5"/>
  <c r="GD8" i="5"/>
  <c r="GD18" i="5" s="1"/>
  <c r="JS10" i="5"/>
  <c r="GP18" i="5"/>
  <c r="GO18" i="5"/>
  <c r="GR18" i="5"/>
  <c r="GN18" i="5"/>
  <c r="GQ18" i="5"/>
  <c r="GP12" i="5"/>
  <c r="GR12" i="5"/>
  <c r="GN12" i="5"/>
  <c r="GQ12" i="5"/>
  <c r="GO12" i="5"/>
  <c r="GY12" i="5"/>
  <c r="DA16" i="5"/>
  <c r="EZ8" i="5"/>
  <c r="FT8" i="5"/>
  <c r="JK18" i="5"/>
  <c r="JJ18" i="5"/>
  <c r="JL12" i="5"/>
  <c r="JH12" i="5"/>
  <c r="JI18" i="5"/>
  <c r="JL18" i="5"/>
  <c r="JH18" i="5"/>
  <c r="JI12" i="5"/>
  <c r="JK12" i="5"/>
  <c r="KC18" i="5"/>
  <c r="KF18" i="5"/>
  <c r="KB18" i="5"/>
  <c r="KD12" i="5"/>
  <c r="KE18" i="5"/>
  <c r="KD18" i="5"/>
  <c r="KC12" i="5"/>
  <c r="KB12" i="5"/>
  <c r="KF12" i="5"/>
  <c r="D10" i="5"/>
  <c r="EF10" i="5"/>
  <c r="HJ10" i="5"/>
  <c r="KM10" i="5"/>
  <c r="KE12" i="5"/>
  <c r="DL16" i="5"/>
  <c r="IM16" i="5"/>
  <c r="KB16" i="5"/>
  <c r="JR16" i="5"/>
  <c r="GN16" i="5"/>
  <c r="DK16" i="5"/>
  <c r="MA16" i="5"/>
  <c r="EO16" i="5"/>
  <c r="DU16" i="5"/>
  <c r="KL10" i="5"/>
  <c r="HI10" i="5"/>
  <c r="EE10" i="5"/>
  <c r="AY10" i="5"/>
  <c r="JH16" i="5"/>
  <c r="FT16" i="5"/>
  <c r="KL16" i="5"/>
  <c r="HI16" i="5"/>
  <c r="BJ16" i="5"/>
  <c r="LG10" i="5"/>
  <c r="IC10" i="5"/>
  <c r="EZ10" i="5"/>
  <c r="BU10" i="5"/>
  <c r="FJ10" i="5"/>
  <c r="HM18" i="5"/>
  <c r="HI18" i="5"/>
  <c r="HL18" i="5"/>
  <c r="HK18" i="5"/>
  <c r="HJ18" i="5"/>
  <c r="HM12" i="5"/>
  <c r="HI12" i="5"/>
  <c r="HL12" i="5"/>
  <c r="HK12" i="5"/>
  <c r="IE18" i="5"/>
  <c r="ID18" i="5"/>
  <c r="IF12" i="5"/>
  <c r="IG18" i="5"/>
  <c r="IC18" i="5"/>
  <c r="IF18" i="5"/>
  <c r="IC12" i="5"/>
  <c r="IG12" i="5"/>
  <c r="IE12" i="5"/>
  <c r="KZ18" i="5"/>
  <c r="KY18" i="5"/>
  <c r="LA12" i="5"/>
  <c r="KW12" i="5"/>
  <c r="KX18" i="5"/>
  <c r="LA18" i="5"/>
  <c r="KW18" i="5"/>
  <c r="KY12" i="5"/>
  <c r="KX12" i="5"/>
  <c r="LR18" i="5"/>
  <c r="LU18" i="5"/>
  <c r="LQ18" i="5"/>
  <c r="LS12" i="5"/>
  <c r="LT18" i="5"/>
  <c r="LS18" i="5"/>
  <c r="LT12" i="5"/>
  <c r="LR12" i="5"/>
  <c r="LQ12" i="5"/>
  <c r="MN18" i="5"/>
  <c r="MM18" i="5"/>
  <c r="MO12" i="5"/>
  <c r="MK12" i="5"/>
  <c r="ML18" i="5"/>
  <c r="MO18" i="5"/>
  <c r="MK18" i="5"/>
  <c r="MN12" i="5"/>
  <c r="MM12" i="5"/>
  <c r="ML12" i="5"/>
  <c r="E10" i="5"/>
  <c r="BV10" i="5"/>
  <c r="DU10" i="5"/>
  <c r="FA10" i="5"/>
  <c r="GY10" i="5"/>
  <c r="ID10" i="5"/>
  <c r="KB10" i="5"/>
  <c r="LH10" i="5"/>
  <c r="HJ12" i="5"/>
  <c r="DV16" i="5"/>
  <c r="GZ18" i="5"/>
  <c r="HC18" i="5"/>
  <c r="GY18" i="5"/>
  <c r="HB18" i="5"/>
  <c r="HA18" i="5"/>
  <c r="GZ12" i="5"/>
  <c r="HC12" i="5"/>
  <c r="HB12" i="5"/>
  <c r="HV18" i="5"/>
  <c r="HU18" i="5"/>
  <c r="HW12" i="5"/>
  <c r="HS12" i="5"/>
  <c r="HT18" i="5"/>
  <c r="HW18" i="5"/>
  <c r="HS18" i="5"/>
  <c r="HV12" i="5"/>
  <c r="HU12" i="5"/>
  <c r="IN18" i="5"/>
  <c r="IQ18" i="5"/>
  <c r="IM18" i="5"/>
  <c r="IO12" i="5"/>
  <c r="IP18" i="5"/>
  <c r="IO18" i="5"/>
  <c r="IM12" i="5"/>
  <c r="IQ12" i="5"/>
  <c r="IP12" i="5"/>
  <c r="LI18" i="5"/>
  <c r="LH18" i="5"/>
  <c r="LJ12" i="5"/>
  <c r="LK18" i="5"/>
  <c r="LG18" i="5"/>
  <c r="LJ18" i="5"/>
  <c r="LI12" i="5"/>
  <c r="LH12" i="5"/>
  <c r="LG12" i="5"/>
  <c r="ME18" i="5"/>
  <c r="MA18" i="5"/>
  <c r="MD18" i="5"/>
  <c r="MB12" i="5"/>
  <c r="MC18" i="5"/>
  <c r="MB18" i="5"/>
  <c r="MD12" i="5"/>
  <c r="MC12" i="5"/>
  <c r="MA12" i="5"/>
  <c r="LH16" i="5"/>
  <c r="JS16" i="5"/>
  <c r="ML16" i="5"/>
  <c r="KX16" i="5"/>
  <c r="JI16" i="5"/>
  <c r="HT16" i="5"/>
  <c r="GE16" i="5"/>
  <c r="EP16" i="5"/>
  <c r="DB16" i="5"/>
  <c r="BK16" i="5"/>
  <c r="KC16" i="5"/>
  <c r="FU16" i="5"/>
  <c r="FK16" i="5"/>
  <c r="FA16" i="5"/>
  <c r="LR10" i="5"/>
  <c r="KC10" i="5"/>
  <c r="IN10" i="5"/>
  <c r="GZ10" i="5"/>
  <c r="FK10" i="5"/>
  <c r="DV10" i="5"/>
  <c r="CG10" i="5"/>
  <c r="KM16" i="5"/>
  <c r="HJ16" i="5"/>
  <c r="GZ16" i="5"/>
  <c r="GO16" i="5"/>
  <c r="AZ16" i="5"/>
  <c r="LR16" i="5"/>
  <c r="IN16" i="5"/>
  <c r="ID16" i="5"/>
  <c r="CQ16" i="5"/>
  <c r="CG16" i="5"/>
  <c r="BV16" i="5"/>
  <c r="ML10" i="5"/>
  <c r="KX10" i="5"/>
  <c r="JI10" i="5"/>
  <c r="HT10" i="5"/>
  <c r="GE10" i="5"/>
  <c r="EP10" i="5"/>
  <c r="DB10" i="5"/>
  <c r="BK10" i="5"/>
  <c r="FJ18" i="5"/>
  <c r="FM18" i="5"/>
  <c r="FM12" i="5"/>
  <c r="GG18" i="5"/>
  <c r="GH18" i="5"/>
  <c r="GE12" i="5"/>
  <c r="JB18" i="5"/>
  <c r="IX18" i="5"/>
  <c r="JA18" i="5"/>
  <c r="IY12" i="5"/>
  <c r="IZ18" i="5"/>
  <c r="IY18" i="5"/>
  <c r="IX12" i="5"/>
  <c r="JB12" i="5"/>
  <c r="JA12" i="5"/>
  <c r="JT18" i="5"/>
  <c r="JS18" i="5"/>
  <c r="JU12" i="5"/>
  <c r="JV18" i="5"/>
  <c r="JR18" i="5"/>
  <c r="JU18" i="5"/>
  <c r="JS12" i="5"/>
  <c r="JR12" i="5"/>
  <c r="JV12" i="5"/>
  <c r="KP18" i="5"/>
  <c r="KL18" i="5"/>
  <c r="KO18" i="5"/>
  <c r="KM12" i="5"/>
  <c r="KN18" i="5"/>
  <c r="KM18" i="5"/>
  <c r="KN12" i="5"/>
  <c r="KL12" i="5"/>
  <c r="KP12" i="5"/>
  <c r="F10" i="5"/>
  <c r="CQ10" i="5"/>
  <c r="FU10" i="5"/>
  <c r="IY10" i="5"/>
  <c r="MB10" i="5"/>
  <c r="FL12" i="5"/>
  <c r="GD12" i="5"/>
  <c r="HT12" i="5"/>
  <c r="JJ12" i="5"/>
  <c r="KZ12" i="5"/>
  <c r="CP16" i="5"/>
  <c r="EF16" i="5"/>
  <c r="MB16" i="5"/>
  <c r="IM10" i="5" l="1"/>
  <c r="HS10" i="5"/>
  <c r="BJ10" i="5"/>
  <c r="GE18" i="5"/>
  <c r="CF10" i="5"/>
  <c r="GN10" i="5"/>
  <c r="AY16" i="5"/>
  <c r="HS16" i="5"/>
  <c r="GD16" i="5"/>
  <c r="CP10" i="5"/>
  <c r="IX10" i="5"/>
  <c r="EE16" i="5"/>
  <c r="BU16" i="5"/>
  <c r="IC16" i="5"/>
  <c r="LQ16" i="5"/>
  <c r="MK10" i="5"/>
  <c r="GD10" i="5"/>
  <c r="F11" i="4"/>
  <c r="KW10" i="5"/>
  <c r="EO10" i="5"/>
  <c r="CF16" i="5"/>
  <c r="LQ10" i="5"/>
  <c r="DK10" i="5"/>
  <c r="JR10" i="5"/>
  <c r="GY16" i="5"/>
  <c r="FJ16" i="5"/>
  <c r="MK16" i="5"/>
  <c r="FT10" i="5"/>
  <c r="MA10" i="5"/>
  <c r="IX16" i="5"/>
  <c r="EZ16" i="5"/>
  <c r="LG16" i="5"/>
  <c r="JH10" i="5"/>
  <c r="DA10" i="5"/>
  <c r="FJ12" i="5"/>
  <c r="FN12" i="5"/>
  <c r="FK12" i="5"/>
  <c r="FN18" i="5"/>
  <c r="GH12" i="5"/>
  <c r="GF12" i="5"/>
  <c r="GG12" i="5"/>
  <c r="GF18" i="5"/>
  <c r="FL18" i="5"/>
  <c r="FK18" i="5"/>
  <c r="MM16" i="5"/>
  <c r="KY16" i="5"/>
  <c r="JJ16" i="5"/>
  <c r="MC16" i="5"/>
  <c r="KN16" i="5"/>
  <c r="IZ16" i="5"/>
  <c r="HK16" i="5"/>
  <c r="FV16" i="5"/>
  <c r="EG16" i="5"/>
  <c r="CR16" i="5"/>
  <c r="BA16" i="5"/>
  <c r="LI16" i="5"/>
  <c r="HA16" i="5"/>
  <c r="GP16" i="5"/>
  <c r="GF16" i="5"/>
  <c r="LI10" i="5"/>
  <c r="JT10" i="5"/>
  <c r="IE10" i="5"/>
  <c r="GP10" i="5"/>
  <c r="FB10" i="5"/>
  <c r="DM10" i="5"/>
  <c r="BW10" i="5"/>
  <c r="LS16" i="5"/>
  <c r="IO16" i="5"/>
  <c r="IE16" i="5"/>
  <c r="HU16" i="5"/>
  <c r="CH16" i="5"/>
  <c r="BW16" i="5"/>
  <c r="BL16" i="5"/>
  <c r="JT16" i="5"/>
  <c r="DW16" i="5"/>
  <c r="DM16" i="5"/>
  <c r="DC16" i="5"/>
  <c r="MC10" i="5"/>
  <c r="KN10" i="5"/>
  <c r="IZ10" i="5"/>
  <c r="HK10" i="5"/>
  <c r="FV10" i="5"/>
  <c r="EG10" i="5"/>
  <c r="CR10" i="5"/>
  <c r="KD10" i="5"/>
  <c r="HA10" i="5"/>
  <c r="DW10" i="5"/>
  <c r="J11" i="4"/>
  <c r="FL16" i="5"/>
  <c r="MM10" i="5"/>
  <c r="JJ10" i="5"/>
  <c r="GF10" i="5"/>
  <c r="DC10" i="5"/>
  <c r="KD16" i="5"/>
  <c r="EQ16" i="5"/>
  <c r="HU10" i="5"/>
  <c r="BL10" i="5"/>
  <c r="FB16" i="5"/>
  <c r="LS10" i="5"/>
  <c r="IO10" i="5"/>
  <c r="FL10" i="5"/>
  <c r="CH10" i="5"/>
  <c r="BA10" i="5"/>
  <c r="KY10" i="5"/>
  <c r="EQ10" i="5"/>
  <c r="FX18" i="5"/>
  <c r="FT18" i="5"/>
  <c r="FW18" i="5"/>
  <c r="FV18" i="5"/>
  <c r="FU18" i="5"/>
  <c r="FX12" i="5"/>
  <c r="FT12" i="5"/>
  <c r="FV12" i="5"/>
  <c r="FW12" i="5"/>
  <c r="FU12" i="5"/>
  <c r="LU16" i="5"/>
  <c r="KF16" i="5"/>
  <c r="IQ16" i="5"/>
  <c r="LK16" i="5"/>
  <c r="JV16" i="5"/>
  <c r="IG16" i="5"/>
  <c r="GR16" i="5"/>
  <c r="FD16" i="5"/>
  <c r="DO16" i="5"/>
  <c r="BY16" i="5"/>
  <c r="KP16" i="5"/>
  <c r="DE16" i="5"/>
  <c r="CT16" i="5"/>
  <c r="CJ16" i="5"/>
  <c r="ME10" i="5"/>
  <c r="KP10" i="5"/>
  <c r="JB10" i="5"/>
  <c r="HM10" i="5"/>
  <c r="FX10" i="5"/>
  <c r="EI10" i="5"/>
  <c r="CT10" i="5"/>
  <c r="BC10" i="5"/>
  <c r="LA16" i="5"/>
  <c r="ES16" i="5"/>
  <c r="EI16" i="5"/>
  <c r="DY16" i="5"/>
  <c r="ME16" i="5"/>
  <c r="JB16" i="5"/>
  <c r="GH16" i="5"/>
  <c r="FX16" i="5"/>
  <c r="FN16" i="5"/>
  <c r="LK10" i="5"/>
  <c r="JV10" i="5"/>
  <c r="IG10" i="5"/>
  <c r="GR10" i="5"/>
  <c r="FD10" i="5"/>
  <c r="DO10" i="5"/>
  <c r="BY10" i="5"/>
  <c r="JL16" i="5"/>
  <c r="HM16" i="5"/>
  <c r="MO10" i="5"/>
  <c r="JL10" i="5"/>
  <c r="GH10" i="5"/>
  <c r="DE10" i="5"/>
  <c r="HC16" i="5"/>
  <c r="LU10" i="5"/>
  <c r="IQ10" i="5"/>
  <c r="FN10" i="5"/>
  <c r="CJ10" i="5"/>
  <c r="HW16" i="5"/>
  <c r="BC16" i="5"/>
  <c r="KF10" i="5"/>
  <c r="DY10" i="5"/>
  <c r="BN16" i="5"/>
  <c r="LA10" i="5"/>
  <c r="HW10" i="5"/>
  <c r="ES10" i="5"/>
  <c r="BN10" i="5"/>
  <c r="N11" i="4"/>
  <c r="MO16" i="5"/>
  <c r="HC10" i="5"/>
  <c r="MD16" i="5"/>
  <c r="KO16" i="5"/>
  <c r="JA16" i="5"/>
  <c r="LT16" i="5"/>
  <c r="KE16" i="5"/>
  <c r="IP16" i="5"/>
  <c r="HB16" i="5"/>
  <c r="FM16" i="5"/>
  <c r="DX16" i="5"/>
  <c r="CI16" i="5"/>
  <c r="MN16" i="5"/>
  <c r="JK16" i="5"/>
  <c r="IF16" i="5"/>
  <c r="HV16" i="5"/>
  <c r="HL16" i="5"/>
  <c r="BX16" i="5"/>
  <c r="BM16" i="5"/>
  <c r="BB16" i="5"/>
  <c r="MN10" i="5"/>
  <c r="KZ10" i="5"/>
  <c r="JK10" i="5"/>
  <c r="HV10" i="5"/>
  <c r="GG10" i="5"/>
  <c r="ER10" i="5"/>
  <c r="DD10" i="5"/>
  <c r="BM10" i="5"/>
  <c r="JU16" i="5"/>
  <c r="DN16" i="5"/>
  <c r="DD16" i="5"/>
  <c r="CS16" i="5"/>
  <c r="KZ16" i="5"/>
  <c r="FC16" i="5"/>
  <c r="ER16" i="5"/>
  <c r="EH16" i="5"/>
  <c r="LT10" i="5"/>
  <c r="KE10" i="5"/>
  <c r="IP10" i="5"/>
  <c r="HB10" i="5"/>
  <c r="FM10" i="5"/>
  <c r="DX10" i="5"/>
  <c r="CI10" i="5"/>
  <c r="FW16" i="5"/>
  <c r="LJ10" i="5"/>
  <c r="IF10" i="5"/>
  <c r="FC10" i="5"/>
  <c r="BX10" i="5"/>
  <c r="LJ16" i="5"/>
  <c r="KO10" i="5"/>
  <c r="HL10" i="5"/>
  <c r="EH10" i="5"/>
  <c r="BB10" i="5"/>
  <c r="GQ16" i="5"/>
  <c r="JU10" i="5"/>
  <c r="GQ10" i="5"/>
  <c r="DN10" i="5"/>
  <c r="GG16" i="5"/>
  <c r="MD10" i="5"/>
  <c r="JA10" i="5"/>
  <c r="FW10" i="5"/>
  <c r="CS10" i="5"/>
  <c r="L11" i="4"/>
  <c r="FB18" i="5"/>
  <c r="FA18" i="5"/>
  <c r="FD18" i="5"/>
  <c r="EZ18" i="5"/>
  <c r="FC18" i="5"/>
  <c r="FB12" i="5"/>
  <c r="FD12" i="5"/>
  <c r="EZ12" i="5"/>
  <c r="FC12" i="5"/>
  <c r="FA12" i="5"/>
</calcChain>
</file>

<file path=xl/sharedStrings.xml><?xml version="1.0" encoding="utf-8"?>
<sst xmlns="http://schemas.openxmlformats.org/spreadsheetml/2006/main" count="837" uniqueCount="183">
  <si>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</si>
  <si>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</si>
  <si>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</si>
  <si>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</si>
  <si>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</si>
  <si>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</si>
  <si>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</si>
  <si>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</si>
  <si>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 xml:space="preserve">電気事業により生じた利益は、企業債償還のための減債積立金や今後見込まれる発電所建設のための中小水力発電開発改良積立金に積み立てる。
組入資本金への組入れ　391,189千円
減債積立金への積立て　317,792千円
中小水力発電開発改良積立金への積立て　213,749千円
繰越利益剰余金として繰越し　289,597千円
</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</si>
  <si>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</si>
  <si>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</si>
  <si>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</si>
  <si>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</si>
  <si>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</si>
  <si>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</si>
  <si>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</si>
  <si>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</si>
  <si>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</si>
  <si>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</si>
  <si>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</si>
  <si>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</si>
  <si>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</si>
  <si>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</si>
  <si>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</si>
  <si>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</si>
  <si>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</si>
  <si>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</si>
  <si>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</si>
  <si>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</si>
  <si>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</si>
  <si>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</si>
  <si>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</si>
  <si>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</si>
  <si>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</si>
  <si>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</si>
  <si>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</si>
  <si>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</si>
  <si>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</si>
  <si>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</si>
  <si>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</si>
  <si>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</si>
  <si>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</si>
  <si>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</si>
  <si>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</si>
  <si>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</si>
  <si>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</si>
  <si>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</si>
  <si>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</si>
  <si>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</si>
  <si>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</si>
  <si>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</si>
  <si>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</si>
  <si>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</si>
  <si>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</si>
  <si>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</si>
  <si>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</si>
  <si>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</si>
  <si>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</si>
  <si>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</si>
  <si>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</si>
  <si>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</si>
  <si>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</si>
  <si>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</si>
  <si>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</si>
  <si>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</si>
  <si>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</si>
  <si>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</si>
  <si>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</si>
  <si>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</si>
  <si>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</si>
  <si>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</si>
  <si>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</si>
  <si>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</si>
  <si>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</si>
  <si>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</si>
  <si>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</si>
  <si>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</si>
  <si>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</si>
  <si>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</si>
  <si>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</si>
  <si>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</si>
  <si>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</si>
  <si>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</si>
  <si>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</si>
  <si>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</si>
  <si>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</si>
  <si>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</si>
  <si>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</si>
  <si>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</si>
  <si>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</si>
  <si>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</si>
  <si>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</si>
  <si>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</si>
  <si>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</si>
  <si>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</si>
  <si>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</si>
  <si>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</si>
  <si>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</si>
  <si>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</si>
  <si>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</si>
  <si>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</si>
  <si>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</si>
  <si>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</si>
  <si>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</si>
  <si>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</si>
  <si>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</si>
  <si>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</si>
  <si>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</si>
  <si>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</si>
  <si>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</si>
  <si>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</si>
  <si>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</si>
  <si>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</si>
  <si>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</si>
  <si>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</si>
  <si>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</si>
  <si>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</si>
  <si>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050008</t>
  </si>
  <si>
    <t>46</t>
  </si>
  <si>
    <t>04</t>
  </si>
  <si>
    <t>0</t>
  </si>
  <si>
    <t>000</t>
  </si>
  <si>
    <t>秋田県</t>
  </si>
  <si>
    <t>法適用</t>
  </si>
  <si>
    <t>電気事業</t>
  </si>
  <si>
    <t/>
  </si>
  <si>
    <t>-</t>
  </si>
  <si>
    <t>平成32年3月31日　鎧畑発電所ほか</t>
  </si>
  <si>
    <t>平成32年3月31日　萩形発電所</t>
  </si>
  <si>
    <t>無</t>
  </si>
  <si>
    <t>東北電力株式会社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</si>
  <si>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</si>
  <si>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</si>
  <si>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</si>
  <si>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</si>
  <si>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</si>
  <si>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</si>
  <si>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</si>
  <si>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</si>
  <si>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</si>
  <si>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</si>
  <si>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</si>
  <si>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</si>
  <si>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</si>
  <si>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</si>
  <si>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</si>
  <si>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</si>
  <si>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</si>
  <si>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</si>
  <si>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</si>
  <si>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</si>
  <si>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</si>
  <si>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</si>
  <si>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</si>
  <si>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</si>
  <si>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</si>
  <si>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</si>
  <si>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</si>
  <si>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</si>
  <si>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</si>
  <si>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</si>
  <si>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</si>
  <si>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</si>
  <si>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</si>
  <si>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</si>
  <si>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</si>
  <si>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</si>
  <si>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</si>
  <si>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</si>
  <si>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</si>
  <si>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</si>
  <si>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</si>
  <si>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</si>
  <si>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</si>
  <si>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</si>
  <si>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</si>
  <si>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</si>
  <si>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</si>
  <si>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</si>
  <si>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</si>
  <si>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現状において、経営の健全性及び効率性は確保されている。
　平成27年度から平成31年度を計画期間とする「第3期中期経営計画」に基づき、電気の安定供給を維持していくための組織体制の構築と、電力システム改革後も持続可能な経営基盤の強化を図る。
【経営の基本方針】
　○安定供給と安定経営の推進
　○未利用エネルギーの開発・調査
　○地域への貢献
【計画期間中の具体的な取り組み】
　○電力システム改革への対応
　○中小水力発電等の計画的な開発
　○既存の発電施設の計画的な更新と売電量の増加
　○効率的な業務の推進
　○地域貢献のさらなる推進</t>
    <rPh sb="1" eb="3">
      <t>ゲンジョウ</t>
    </rPh>
    <rPh sb="8" eb="10">
      <t>ケイエイ</t>
    </rPh>
    <rPh sb="11" eb="14">
      <t>ケンゼンセイ</t>
    </rPh>
    <rPh sb="14" eb="15">
      <t>オヨ</t>
    </rPh>
    <rPh sb="16" eb="19">
      <t>コウリツセイ</t>
    </rPh>
    <rPh sb="20" eb="22">
      <t>カクホ</t>
    </rPh>
    <rPh sb="30" eb="32">
      <t>ヘイセイ</t>
    </rPh>
    <rPh sb="34" eb="36">
      <t>ネンド</t>
    </rPh>
    <rPh sb="38" eb="40">
      <t>ヘイセイ</t>
    </rPh>
    <rPh sb="42" eb="43">
      <t>ネン</t>
    </rPh>
    <rPh sb="43" eb="44">
      <t>ド</t>
    </rPh>
    <rPh sb="45" eb="47">
      <t>ケイカク</t>
    </rPh>
    <rPh sb="47" eb="49">
      <t>キカン</t>
    </rPh>
    <rPh sb="53" eb="54">
      <t>ダイ</t>
    </rPh>
    <rPh sb="55" eb="56">
      <t>キ</t>
    </rPh>
    <rPh sb="56" eb="58">
      <t>チュウキ</t>
    </rPh>
    <rPh sb="58" eb="60">
      <t>ケイエイ</t>
    </rPh>
    <rPh sb="60" eb="62">
      <t>ケイカク</t>
    </rPh>
    <rPh sb="64" eb="65">
      <t>モト</t>
    </rPh>
    <rPh sb="68" eb="70">
      <t>デンキ</t>
    </rPh>
    <rPh sb="71" eb="73">
      <t>アンテイ</t>
    </rPh>
    <rPh sb="73" eb="75">
      <t>キョウキュウ</t>
    </rPh>
    <rPh sb="76" eb="78">
      <t>イジ</t>
    </rPh>
    <rPh sb="85" eb="87">
      <t>ソシキ</t>
    </rPh>
    <rPh sb="87" eb="89">
      <t>タイセイ</t>
    </rPh>
    <rPh sb="90" eb="92">
      <t>コウチク</t>
    </rPh>
    <rPh sb="94" eb="96">
      <t>デンリョク</t>
    </rPh>
    <rPh sb="100" eb="102">
      <t>カイカク</t>
    </rPh>
    <rPh sb="102" eb="103">
      <t>ゴ</t>
    </rPh>
    <rPh sb="104" eb="106">
      <t>ジゾク</t>
    </rPh>
    <rPh sb="106" eb="108">
      <t>カノウ</t>
    </rPh>
    <rPh sb="109" eb="111">
      <t>ケイエイ</t>
    </rPh>
    <rPh sb="111" eb="113">
      <t>キバン</t>
    </rPh>
    <rPh sb="114" eb="116">
      <t>キョウカ</t>
    </rPh>
    <rPh sb="117" eb="118">
      <t>ハカ</t>
    </rPh>
    <phoneticPr fontId="3"/>
  </si>
  <si>
    <t>○経常収支比率、営業収支比率
　共用施設に係る管理受託の負担金収入の増加などにより営業収益が増加したが、人件費や除却費の増加などにより営業費用も増加したことから、前年度値から減少した。平均値を下回ったが、100％以上となっており、経営の健全性は確保されている。
○流動比率
　他会計長期貸付金の償還などにより流動資産が増加したことから、前年度値から増加した。平均値を上回っており、短期的な債務の支払い能力は確保されている。
　なお、平成25年度から26年度にかけて大幅に減少しているのは、会計基準改正により、企業債や引当金を流動負債に計上したことによるものである。
○供給原価
　早口発電所の大規模改良に伴う作業停止により年間発電電力量が減少したことに加え、人件費や除却費の増加などにより営業費用が増加したことから、前年度値から増加した。平均値は下回っているが、上昇傾向にはあるため、引き続き維持管理費の縮減に努める必要がある。
○ＥＢＩＴＤＡ（減価償却前営業利益）
　人件費や除却費の増加などにより前年度値から減少し、平均値も下回っている。
　萩形発電所の稼働開始などにより営業収益が増加し、修繕費の減少などにより営業費用が減少していることから、全体的に増加傾向にあり、本業の収益が継続して成長している。</t>
    <rPh sb="1" eb="3">
      <t>ケイジョウ</t>
    </rPh>
    <rPh sb="3" eb="5">
      <t>シュウシ</t>
    </rPh>
    <rPh sb="5" eb="7">
      <t>ヒリツ</t>
    </rPh>
    <rPh sb="8" eb="10">
      <t>エイギョウ</t>
    </rPh>
    <rPh sb="10" eb="12">
      <t>シュウシ</t>
    </rPh>
    <rPh sb="12" eb="14">
      <t>ヒリツ</t>
    </rPh>
    <rPh sb="16" eb="18">
      <t>キョウヨウ</t>
    </rPh>
    <rPh sb="18" eb="20">
      <t>シセツ</t>
    </rPh>
    <rPh sb="21" eb="22">
      <t>カカ</t>
    </rPh>
    <rPh sb="23" eb="25">
      <t>カンリ</t>
    </rPh>
    <rPh sb="25" eb="27">
      <t>ジュタク</t>
    </rPh>
    <rPh sb="28" eb="31">
      <t>フタンキン</t>
    </rPh>
    <rPh sb="31" eb="33">
      <t>シュウニュウ</t>
    </rPh>
    <rPh sb="34" eb="36">
      <t>ゾウカ</t>
    </rPh>
    <rPh sb="41" eb="43">
      <t>エイギョウ</t>
    </rPh>
    <rPh sb="43" eb="45">
      <t>シュウエキ</t>
    </rPh>
    <rPh sb="46" eb="48">
      <t>ゾウカ</t>
    </rPh>
    <rPh sb="52" eb="55">
      <t>ジンケンヒ</t>
    </rPh>
    <rPh sb="56" eb="58">
      <t>ジョキャク</t>
    </rPh>
    <rPh sb="58" eb="59">
      <t>ヒ</t>
    </rPh>
    <rPh sb="60" eb="62">
      <t>ゾウカ</t>
    </rPh>
    <rPh sb="67" eb="69">
      <t>エイギョウ</t>
    </rPh>
    <rPh sb="69" eb="71">
      <t>ヒヨウ</t>
    </rPh>
    <rPh sb="72" eb="74">
      <t>ゾウカ</t>
    </rPh>
    <rPh sb="81" eb="84">
      <t>ゼンネンド</t>
    </rPh>
    <rPh sb="84" eb="85">
      <t>チ</t>
    </rPh>
    <rPh sb="87" eb="89">
      <t>ゲンショウ</t>
    </rPh>
    <rPh sb="92" eb="95">
      <t>ヘイキンチ</t>
    </rPh>
    <rPh sb="96" eb="98">
      <t>シタマワ</t>
    </rPh>
    <rPh sb="106" eb="108">
      <t>イジョウ</t>
    </rPh>
    <rPh sb="115" eb="117">
      <t>ケイエイ</t>
    </rPh>
    <rPh sb="118" eb="121">
      <t>ケンゼンセイ</t>
    </rPh>
    <rPh sb="122" eb="124">
      <t>カクホ</t>
    </rPh>
    <rPh sb="133" eb="135">
      <t>リュウドウ</t>
    </rPh>
    <rPh sb="135" eb="137">
      <t>ヒリツ</t>
    </rPh>
    <rPh sb="139" eb="140">
      <t>タ</t>
    </rPh>
    <rPh sb="140" eb="142">
      <t>カイケイ</t>
    </rPh>
    <rPh sb="142" eb="144">
      <t>チョウキ</t>
    </rPh>
    <rPh sb="144" eb="146">
      <t>カシツケ</t>
    </rPh>
    <rPh sb="146" eb="147">
      <t>キン</t>
    </rPh>
    <rPh sb="148" eb="150">
      <t>ショウカン</t>
    </rPh>
    <rPh sb="155" eb="157">
      <t>リュウドウ</t>
    </rPh>
    <rPh sb="157" eb="159">
      <t>シサン</t>
    </rPh>
    <rPh sb="160" eb="162">
      <t>ゾウカ</t>
    </rPh>
    <rPh sb="169" eb="172">
      <t>ゼンネンド</t>
    </rPh>
    <rPh sb="172" eb="173">
      <t>チ</t>
    </rPh>
    <rPh sb="175" eb="177">
      <t>ゾウカ</t>
    </rPh>
    <rPh sb="180" eb="183">
      <t>ヘイキンチ</t>
    </rPh>
    <rPh sb="184" eb="186">
      <t>ウワマワ</t>
    </rPh>
    <rPh sb="191" eb="193">
      <t>タンキ</t>
    </rPh>
    <rPh sb="193" eb="194">
      <t>テキ</t>
    </rPh>
    <rPh sb="195" eb="197">
      <t>サイム</t>
    </rPh>
    <rPh sb="198" eb="200">
      <t>シハラ</t>
    </rPh>
    <rPh sb="201" eb="203">
      <t>ノウリョク</t>
    </rPh>
    <rPh sb="204" eb="206">
      <t>カクホ</t>
    </rPh>
    <rPh sb="217" eb="219">
      <t>ヘイセイ</t>
    </rPh>
    <rPh sb="221" eb="223">
      <t>ネンド</t>
    </rPh>
    <rPh sb="227" eb="229">
      <t>ネンド</t>
    </rPh>
    <rPh sb="233" eb="235">
      <t>オオハバ</t>
    </rPh>
    <rPh sb="236" eb="238">
      <t>ゲンショウ</t>
    </rPh>
    <rPh sb="245" eb="247">
      <t>カイケイ</t>
    </rPh>
    <rPh sb="247" eb="249">
      <t>キジュン</t>
    </rPh>
    <rPh sb="249" eb="251">
      <t>カイセイ</t>
    </rPh>
    <rPh sb="255" eb="257">
      <t>キギョウ</t>
    </rPh>
    <rPh sb="257" eb="258">
      <t>サイ</t>
    </rPh>
    <rPh sb="259" eb="261">
      <t>ヒキアテ</t>
    </rPh>
    <rPh sb="261" eb="262">
      <t>キン</t>
    </rPh>
    <rPh sb="263" eb="265">
      <t>リュウドウ</t>
    </rPh>
    <rPh sb="265" eb="267">
      <t>フサイ</t>
    </rPh>
    <rPh sb="268" eb="270">
      <t>ケイジョウ</t>
    </rPh>
    <rPh sb="292" eb="294">
      <t>ハヤグチ</t>
    </rPh>
    <rPh sb="294" eb="296">
      <t>ハツデン</t>
    </rPh>
    <rPh sb="296" eb="297">
      <t>ショ</t>
    </rPh>
    <rPh sb="298" eb="301">
      <t>ダイキボ</t>
    </rPh>
    <rPh sb="301" eb="303">
      <t>カイリョウ</t>
    </rPh>
    <rPh sb="304" eb="305">
      <t>トモナ</t>
    </rPh>
    <rPh sb="306" eb="308">
      <t>サギョウ</t>
    </rPh>
    <rPh sb="308" eb="310">
      <t>テイシ</t>
    </rPh>
    <rPh sb="313" eb="315">
      <t>ネンカン</t>
    </rPh>
    <rPh sb="315" eb="317">
      <t>ハツデン</t>
    </rPh>
    <rPh sb="317" eb="319">
      <t>デンリョク</t>
    </rPh>
    <rPh sb="319" eb="320">
      <t>リョウ</t>
    </rPh>
    <rPh sb="321" eb="323">
      <t>ゲンショウ</t>
    </rPh>
    <rPh sb="328" eb="329">
      <t>クワ</t>
    </rPh>
    <rPh sb="331" eb="334">
      <t>ジンケンヒ</t>
    </rPh>
    <rPh sb="335" eb="337">
      <t>ジョキャク</t>
    </rPh>
    <rPh sb="337" eb="338">
      <t>ヒ</t>
    </rPh>
    <rPh sb="339" eb="341">
      <t>ゾウカ</t>
    </rPh>
    <rPh sb="346" eb="348">
      <t>エイギョウ</t>
    </rPh>
    <rPh sb="348" eb="350">
      <t>ヒヨウ</t>
    </rPh>
    <rPh sb="351" eb="353">
      <t>ゾウカ</t>
    </rPh>
    <rPh sb="360" eb="363">
      <t>ゼンネンド</t>
    </rPh>
    <rPh sb="363" eb="364">
      <t>チ</t>
    </rPh>
    <rPh sb="366" eb="368">
      <t>ゾウカ</t>
    </rPh>
    <rPh sb="371" eb="374">
      <t>ヘイキンチ</t>
    </rPh>
    <rPh sb="375" eb="377">
      <t>シタマワ</t>
    </rPh>
    <rPh sb="383" eb="385">
      <t>ジョウショウ</t>
    </rPh>
    <rPh sb="385" eb="387">
      <t>ケイコウ</t>
    </rPh>
    <rPh sb="394" eb="395">
      <t>ヒ</t>
    </rPh>
    <rPh sb="396" eb="397">
      <t>ツヅ</t>
    </rPh>
    <rPh sb="398" eb="400">
      <t>イジ</t>
    </rPh>
    <rPh sb="400" eb="403">
      <t>カンリヒ</t>
    </rPh>
    <rPh sb="404" eb="406">
      <t>シュクゲン</t>
    </rPh>
    <rPh sb="407" eb="408">
      <t>ツト</t>
    </rPh>
    <rPh sb="410" eb="412">
      <t>ヒツヨウ</t>
    </rPh>
    <rPh sb="426" eb="428">
      <t>ゲンカ</t>
    </rPh>
    <rPh sb="428" eb="430">
      <t>ショウキャク</t>
    </rPh>
    <rPh sb="430" eb="431">
      <t>マエ</t>
    </rPh>
    <rPh sb="431" eb="433">
      <t>エイギョウ</t>
    </rPh>
    <rPh sb="433" eb="435">
      <t>リエキ</t>
    </rPh>
    <rPh sb="438" eb="441">
      <t>ジンケンヒ</t>
    </rPh>
    <rPh sb="442" eb="445">
      <t>ジョキャクヒ</t>
    </rPh>
    <rPh sb="446" eb="448">
      <t>ゾウカ</t>
    </rPh>
    <rPh sb="453" eb="456">
      <t>ゼンネンド</t>
    </rPh>
    <rPh sb="456" eb="457">
      <t>チ</t>
    </rPh>
    <rPh sb="459" eb="461">
      <t>ゲンショウ</t>
    </rPh>
    <rPh sb="463" eb="466">
      <t>ヘイキンチ</t>
    </rPh>
    <rPh sb="467" eb="469">
      <t>シタマワ</t>
    </rPh>
    <rPh sb="476" eb="478">
      <t>ハギナリ</t>
    </rPh>
    <rPh sb="478" eb="481">
      <t>ハツデンショ</t>
    </rPh>
    <rPh sb="482" eb="484">
      <t>カドウ</t>
    </rPh>
    <rPh sb="484" eb="486">
      <t>カイシ</t>
    </rPh>
    <rPh sb="491" eb="493">
      <t>エイギョウ</t>
    </rPh>
    <rPh sb="493" eb="495">
      <t>シュウエキ</t>
    </rPh>
    <rPh sb="496" eb="498">
      <t>ゾウカ</t>
    </rPh>
    <rPh sb="500" eb="503">
      <t>シュウゼンヒ</t>
    </rPh>
    <rPh sb="504" eb="506">
      <t>ゲンショウ</t>
    </rPh>
    <rPh sb="511" eb="513">
      <t>エイギョウ</t>
    </rPh>
    <rPh sb="513" eb="515">
      <t>ヒヨウ</t>
    </rPh>
    <rPh sb="516" eb="518">
      <t>ゲンショウ</t>
    </rPh>
    <rPh sb="527" eb="530">
      <t>ゼンタイテキ</t>
    </rPh>
    <rPh sb="531" eb="533">
      <t>ゾウカ</t>
    </rPh>
    <rPh sb="533" eb="535">
      <t>ケイコウ</t>
    </rPh>
    <rPh sb="539" eb="541">
      <t>ホンギョウ</t>
    </rPh>
    <rPh sb="542" eb="544">
      <t>シュウエキ</t>
    </rPh>
    <rPh sb="545" eb="547">
      <t>ケイゾク</t>
    </rPh>
    <rPh sb="549" eb="551">
      <t>セイチョウ</t>
    </rPh>
    <phoneticPr fontId="3"/>
  </si>
  <si>
    <t>○設備利用率
　渇水だったことや改良工事により長期作業停止していた発電所などにより、前年度値より減少したが、平均値を上回っており、設備の効率的な運用が図られている。
○修繕費比率
　前年度値から減少しており、平均値を上回っているが、その差は縮まっている。
　引き続き、計画的な維持管理や効果的な修繕方法の検討を推進する必要がある。
○企業債残高対料金収入比率
　前年度値から減少しており、平均値も下回っている。企業債残高を減少させつつ、建設改良による投資も実施しているため、良好な経営状況にある。
　有形固定資産減価償却率は増加しているため、引き続き計画的な施設の更新等を推進する必要がある。
○有形固定資産減価償却率
　前年度値から増加しており、平均値も上回っている。法定耐用年数に近づいている資産の割合が増加していることから、早口発電所の大規模改良など引き続き計画的な施設の更新等を推進する必要がある。
○ＦＩＴ収入割合
　前年度値と変わらず、ＦＩＴ対象施設の規模が小さいため、平均値も下回っている。引き続き固定価格買取制度の調達期間終了後における減収リスクを考慮した経営を行う。</t>
    <rPh sb="1" eb="3">
      <t>セツビ</t>
    </rPh>
    <rPh sb="3" eb="6">
      <t>リヨウリツ</t>
    </rPh>
    <rPh sb="8" eb="10">
      <t>カッスイ</t>
    </rPh>
    <rPh sb="16" eb="18">
      <t>カイリョウ</t>
    </rPh>
    <rPh sb="18" eb="20">
      <t>コウジ</t>
    </rPh>
    <rPh sb="23" eb="25">
      <t>チョウキ</t>
    </rPh>
    <rPh sb="25" eb="27">
      <t>サギョウ</t>
    </rPh>
    <rPh sb="27" eb="29">
      <t>テイシ</t>
    </rPh>
    <rPh sb="33" eb="36">
      <t>ハツデンショ</t>
    </rPh>
    <rPh sb="42" eb="45">
      <t>ゼンネンド</t>
    </rPh>
    <rPh sb="45" eb="46">
      <t>チ</t>
    </rPh>
    <rPh sb="48" eb="50">
      <t>ゲンショウ</t>
    </rPh>
    <rPh sb="54" eb="57">
      <t>ヘイキンチ</t>
    </rPh>
    <rPh sb="58" eb="60">
      <t>ウワマワ</t>
    </rPh>
    <rPh sb="65" eb="67">
      <t>セツビ</t>
    </rPh>
    <rPh sb="68" eb="71">
      <t>コウリツテキ</t>
    </rPh>
    <rPh sb="72" eb="74">
      <t>ウンヨウ</t>
    </rPh>
    <rPh sb="75" eb="76">
      <t>ハカ</t>
    </rPh>
    <rPh sb="85" eb="88">
      <t>シュウゼンヒ</t>
    </rPh>
    <rPh sb="88" eb="90">
      <t>ヒリツ</t>
    </rPh>
    <rPh sb="92" eb="95">
      <t>ゼンネンド</t>
    </rPh>
    <rPh sb="95" eb="96">
      <t>チ</t>
    </rPh>
    <rPh sb="98" eb="100">
      <t>ゲンショウ</t>
    </rPh>
    <rPh sb="105" eb="108">
      <t>ヘイキンチ</t>
    </rPh>
    <rPh sb="109" eb="111">
      <t>ウワマワ</t>
    </rPh>
    <rPh sb="119" eb="120">
      <t>サ</t>
    </rPh>
    <rPh sb="121" eb="122">
      <t>チジ</t>
    </rPh>
    <rPh sb="130" eb="131">
      <t>ヒ</t>
    </rPh>
    <rPh sb="132" eb="133">
      <t>ツヅ</t>
    </rPh>
    <rPh sb="135" eb="137">
      <t>ケイカク</t>
    </rPh>
    <rPh sb="137" eb="138">
      <t>テキ</t>
    </rPh>
    <rPh sb="139" eb="141">
      <t>イジ</t>
    </rPh>
    <rPh sb="141" eb="143">
      <t>カンリ</t>
    </rPh>
    <rPh sb="144" eb="147">
      <t>コウカテキ</t>
    </rPh>
    <rPh sb="148" eb="150">
      <t>シュウゼン</t>
    </rPh>
    <rPh sb="150" eb="152">
      <t>ホウホウ</t>
    </rPh>
    <rPh sb="153" eb="155">
      <t>ケントウ</t>
    </rPh>
    <rPh sb="156" eb="158">
      <t>スイシン</t>
    </rPh>
    <rPh sb="160" eb="162">
      <t>ヒツヨウ</t>
    </rPh>
    <rPh sb="169" eb="172">
      <t>キギョウサイ</t>
    </rPh>
    <rPh sb="172" eb="173">
      <t>ザン</t>
    </rPh>
    <rPh sb="173" eb="174">
      <t>タカ</t>
    </rPh>
    <rPh sb="174" eb="175">
      <t>タイ</t>
    </rPh>
    <rPh sb="175" eb="177">
      <t>リョウキン</t>
    </rPh>
    <rPh sb="177" eb="179">
      <t>シュウニュウ</t>
    </rPh>
    <rPh sb="179" eb="181">
      <t>ヒリツ</t>
    </rPh>
    <rPh sb="183" eb="186">
      <t>ゼンネンド</t>
    </rPh>
    <rPh sb="186" eb="187">
      <t>チ</t>
    </rPh>
    <rPh sb="189" eb="191">
      <t>ゲンショウ</t>
    </rPh>
    <rPh sb="196" eb="199">
      <t>ヘイキンチ</t>
    </rPh>
    <rPh sb="200" eb="202">
      <t>シタマワ</t>
    </rPh>
    <rPh sb="207" eb="210">
      <t>キギョウサイ</t>
    </rPh>
    <rPh sb="210" eb="211">
      <t>ザン</t>
    </rPh>
    <rPh sb="211" eb="212">
      <t>タカ</t>
    </rPh>
    <rPh sb="213" eb="215">
      <t>ゲンショウ</t>
    </rPh>
    <rPh sb="220" eb="222">
      <t>ケンセツ</t>
    </rPh>
    <rPh sb="222" eb="224">
      <t>カイリョウ</t>
    </rPh>
    <rPh sb="227" eb="229">
      <t>トウシ</t>
    </rPh>
    <rPh sb="230" eb="232">
      <t>ジッシ</t>
    </rPh>
    <rPh sb="239" eb="241">
      <t>リョウコウ</t>
    </rPh>
    <rPh sb="242" eb="244">
      <t>ケイエイ</t>
    </rPh>
    <rPh sb="244" eb="246">
      <t>ジョウキョウ</t>
    </rPh>
    <rPh sb="252" eb="254">
      <t>ユウケイ</t>
    </rPh>
    <rPh sb="254" eb="256">
      <t>コテイ</t>
    </rPh>
    <rPh sb="256" eb="258">
      <t>シサン</t>
    </rPh>
    <rPh sb="260" eb="262">
      <t>ショウキャク</t>
    </rPh>
    <rPh sb="262" eb="263">
      <t>リツ</t>
    </rPh>
    <rPh sb="264" eb="266">
      <t>ゾウカ</t>
    </rPh>
    <rPh sb="273" eb="274">
      <t>ヒ</t>
    </rPh>
    <rPh sb="275" eb="276">
      <t>ツヅ</t>
    </rPh>
    <rPh sb="277" eb="279">
      <t>ケイカク</t>
    </rPh>
    <rPh sb="279" eb="280">
      <t>テキ</t>
    </rPh>
    <rPh sb="281" eb="283">
      <t>シセツ</t>
    </rPh>
    <rPh sb="284" eb="286">
      <t>コウシン</t>
    </rPh>
    <rPh sb="286" eb="287">
      <t>トウ</t>
    </rPh>
    <rPh sb="288" eb="290">
      <t>スイシン</t>
    </rPh>
    <rPh sb="292" eb="294">
      <t>ヒツヨウ</t>
    </rPh>
    <rPh sb="301" eb="303">
      <t>ユウケイ</t>
    </rPh>
    <rPh sb="303" eb="305">
      <t>コテイ</t>
    </rPh>
    <rPh sb="305" eb="307">
      <t>シサン</t>
    </rPh>
    <rPh sb="307" eb="309">
      <t>ゲンカ</t>
    </rPh>
    <rPh sb="309" eb="311">
      <t>ショウキャク</t>
    </rPh>
    <rPh sb="311" eb="312">
      <t>リツ</t>
    </rPh>
    <rPh sb="314" eb="317">
      <t>ゼンネンド</t>
    </rPh>
    <rPh sb="317" eb="318">
      <t>チ</t>
    </rPh>
    <rPh sb="320" eb="322">
      <t>ゾウカ</t>
    </rPh>
    <rPh sb="327" eb="330">
      <t>ヘイキンチ</t>
    </rPh>
    <rPh sb="331" eb="333">
      <t>ウワマワ</t>
    </rPh>
    <rPh sb="338" eb="340">
      <t>ホウテイ</t>
    </rPh>
    <rPh sb="340" eb="342">
      <t>タイヨウ</t>
    </rPh>
    <rPh sb="342" eb="344">
      <t>ネンスウ</t>
    </rPh>
    <rPh sb="345" eb="347">
      <t>チカズ</t>
    </rPh>
    <rPh sb="351" eb="353">
      <t>シサン</t>
    </rPh>
    <rPh sb="354" eb="356">
      <t>ワリアイ</t>
    </rPh>
    <rPh sb="357" eb="359">
      <t>ゾウカ</t>
    </rPh>
    <rPh sb="368" eb="370">
      <t>ハヤグチ</t>
    </rPh>
    <rPh sb="370" eb="373">
      <t>ハツデンショ</t>
    </rPh>
    <rPh sb="374" eb="377">
      <t>ダイキボ</t>
    </rPh>
    <rPh sb="377" eb="379">
      <t>カイリョウ</t>
    </rPh>
    <rPh sb="381" eb="382">
      <t>ヒ</t>
    </rPh>
    <rPh sb="383" eb="384">
      <t>ツヅ</t>
    </rPh>
    <rPh sb="385" eb="387">
      <t>ケイカク</t>
    </rPh>
    <rPh sb="387" eb="388">
      <t>テキ</t>
    </rPh>
    <rPh sb="389" eb="391">
      <t>シセツ</t>
    </rPh>
    <rPh sb="392" eb="394">
      <t>コウシン</t>
    </rPh>
    <rPh sb="394" eb="395">
      <t>トウ</t>
    </rPh>
    <rPh sb="396" eb="398">
      <t>スイシン</t>
    </rPh>
    <rPh sb="400" eb="402">
      <t>ヒツヨウ</t>
    </rPh>
    <rPh sb="412" eb="414">
      <t>シュウニュウ</t>
    </rPh>
    <rPh sb="414" eb="416">
      <t>ワリアイ</t>
    </rPh>
    <rPh sb="418" eb="421">
      <t>ゼンネンド</t>
    </rPh>
    <rPh sb="421" eb="422">
      <t>チ</t>
    </rPh>
    <rPh sb="423" eb="424">
      <t>カ</t>
    </rPh>
    <rPh sb="431" eb="433">
      <t>タイショウ</t>
    </rPh>
    <rPh sb="433" eb="435">
      <t>シセツ</t>
    </rPh>
    <rPh sb="436" eb="438">
      <t>キボ</t>
    </rPh>
    <rPh sb="439" eb="440">
      <t>チイ</t>
    </rPh>
    <rPh sb="445" eb="448">
      <t>ヘイキンチ</t>
    </rPh>
    <rPh sb="449" eb="451">
      <t>シタマワ</t>
    </rPh>
    <rPh sb="456" eb="457">
      <t>ヒ</t>
    </rPh>
    <rPh sb="458" eb="459">
      <t>ツヅ</t>
    </rPh>
    <rPh sb="460" eb="462">
      <t>コテイ</t>
    </rPh>
    <rPh sb="462" eb="464">
      <t>カカク</t>
    </rPh>
    <rPh sb="464" eb="466">
      <t>カイトリ</t>
    </rPh>
    <rPh sb="466" eb="468">
      <t>セイド</t>
    </rPh>
    <rPh sb="469" eb="471">
      <t>チョウタツ</t>
    </rPh>
    <rPh sb="471" eb="473">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</si>
</sst>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9" fillId="0" borderId="16"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17" xfId="1" applyFont="1" applyBorder="1" applyAlignment="1" applyProtection="1">
      <alignment horizontal="left" vertical="top" wrapText="1"/>
      <protection locked="0"/>
    </xf>
    <xf numFmtId="0" fontId="9" fillId="0" borderId="36" xfId="1" applyFont="1" applyBorder="1" applyAlignment="1" applyProtection="1">
      <alignment horizontal="left" vertical="top" wrapText="1"/>
      <protection locked="0"/>
    </xf>
    <xf numFmtId="0" fontId="9" fillId="0" borderId="37" xfId="1" applyFont="1" applyBorder="1" applyAlignment="1" applyProtection="1">
      <alignment horizontal="left" vertical="top" wrapText="1"/>
      <protection locked="0"/>
    </xf>
    <xf numFmtId="0" fontId="9"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103.5</c:v>
                </c:pt>
                <c:pt idx="1">
                  <c:v>117.5</c:v>
                </c:pt>
                <c:pt idx="2">
                  <c:v>119.2</c:v>
                </c:pt>
                <c:pt idx="3">
                  <c:v>138.30000000000001</c:v>
                </c:pt>
                <c:pt idx="4">
                  <c:v>131.5</c:v>
                </c:pt>
              </c:numCache>
            </c:numRef>
          </c:val>
        </c:ser>
        <c:dLbls>
          <c:showLegendKey val="0"/>
          <c:showVal val="0"/>
          <c:showCatName val="0"/>
          <c:showSerName val="0"/>
          <c:showPercent val="0"/>
          <c:showBubbleSize val="0"/>
        </c:dLbls>
        <c:gapWidth val="180"/>
        <c:overlap val="-90"/>
        <c:axId val="220271952"/>
        <c:axId val="22035220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0271952"/>
        <c:axId val="220352208"/>
      </c:lineChart>
      <c:catAx>
        <c:axId val="220271952"/>
        <c:scaling>
          <c:orientation val="minMax"/>
        </c:scaling>
        <c:delete val="0"/>
        <c:axPos val="b"/>
        <c:numFmt formatCode="ge" sourceLinked="1"/>
        <c:majorTickMark val="none"/>
        <c:minorTickMark val="none"/>
        <c:tickLblPos val="none"/>
        <c:crossAx val="220352208"/>
        <c:crosses val="autoZero"/>
        <c:auto val="0"/>
        <c:lblAlgn val="ctr"/>
        <c:lblOffset val="100"/>
        <c:noMultiLvlLbl val="1"/>
      </c:catAx>
      <c:valAx>
        <c:axId val="22035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271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2.1</c:v>
                </c:pt>
                <c:pt idx="3">
                  <c:v>2.1</c:v>
                </c:pt>
                <c:pt idx="4">
                  <c:v>2.1</c:v>
                </c:pt>
              </c:numCache>
            </c:numRef>
          </c:val>
        </c:ser>
        <c:dLbls>
          <c:showLegendKey val="0"/>
          <c:showVal val="0"/>
          <c:showCatName val="0"/>
          <c:showSerName val="0"/>
          <c:showPercent val="0"/>
          <c:showBubbleSize val="0"/>
        </c:dLbls>
        <c:gapWidth val="180"/>
        <c:overlap val="-90"/>
        <c:axId val="336006880"/>
        <c:axId val="33600727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336006880"/>
        <c:axId val="336007272"/>
      </c:lineChart>
      <c:catAx>
        <c:axId val="336006880"/>
        <c:scaling>
          <c:orientation val="minMax"/>
        </c:scaling>
        <c:delete val="0"/>
        <c:axPos val="b"/>
        <c:numFmt formatCode="ge" sourceLinked="1"/>
        <c:majorTickMark val="none"/>
        <c:minorTickMark val="none"/>
        <c:tickLblPos val="none"/>
        <c:crossAx val="336007272"/>
        <c:crosses val="autoZero"/>
        <c:auto val="0"/>
        <c:lblAlgn val="ctr"/>
        <c:lblOffset val="100"/>
        <c:noMultiLvlLbl val="1"/>
      </c:catAx>
      <c:valAx>
        <c:axId val="336007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00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39.9</c:v>
                </c:pt>
                <c:pt idx="1">
                  <c:v>53.3</c:v>
                </c:pt>
                <c:pt idx="2">
                  <c:v>46.3</c:v>
                </c:pt>
                <c:pt idx="3">
                  <c:v>45.7</c:v>
                </c:pt>
                <c:pt idx="4">
                  <c:v>43.6</c:v>
                </c:pt>
              </c:numCache>
            </c:numRef>
          </c:val>
        </c:ser>
        <c:dLbls>
          <c:showLegendKey val="0"/>
          <c:showVal val="0"/>
          <c:showCatName val="0"/>
          <c:showSerName val="0"/>
          <c:showPercent val="0"/>
          <c:showBubbleSize val="0"/>
        </c:dLbls>
        <c:gapWidth val="180"/>
        <c:overlap val="-90"/>
        <c:axId val="336008056"/>
        <c:axId val="33600844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336008056"/>
        <c:axId val="336008448"/>
      </c:lineChart>
      <c:catAx>
        <c:axId val="336008056"/>
        <c:scaling>
          <c:orientation val="minMax"/>
        </c:scaling>
        <c:delete val="0"/>
        <c:axPos val="b"/>
        <c:numFmt formatCode="ge" sourceLinked="1"/>
        <c:majorTickMark val="none"/>
        <c:minorTickMark val="none"/>
        <c:tickLblPos val="none"/>
        <c:crossAx val="336008448"/>
        <c:crosses val="autoZero"/>
        <c:auto val="0"/>
        <c:lblAlgn val="ctr"/>
        <c:lblOffset val="100"/>
        <c:noMultiLvlLbl val="1"/>
      </c:catAx>
      <c:valAx>
        <c:axId val="33600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008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31.5</c:v>
                </c:pt>
                <c:pt idx="1">
                  <c:v>30.2</c:v>
                </c:pt>
                <c:pt idx="2">
                  <c:v>31.5</c:v>
                </c:pt>
                <c:pt idx="3">
                  <c:v>22.6</c:v>
                </c:pt>
                <c:pt idx="4">
                  <c:v>19.399999999999999</c:v>
                </c:pt>
              </c:numCache>
            </c:numRef>
          </c:val>
        </c:ser>
        <c:dLbls>
          <c:showLegendKey val="0"/>
          <c:showVal val="0"/>
          <c:showCatName val="0"/>
          <c:showSerName val="0"/>
          <c:showPercent val="0"/>
          <c:showBubbleSize val="0"/>
        </c:dLbls>
        <c:gapWidth val="180"/>
        <c:overlap val="-90"/>
        <c:axId val="134303304"/>
        <c:axId val="13430369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134303304"/>
        <c:axId val="134303696"/>
      </c:lineChart>
      <c:catAx>
        <c:axId val="134303304"/>
        <c:scaling>
          <c:orientation val="minMax"/>
        </c:scaling>
        <c:delete val="0"/>
        <c:axPos val="b"/>
        <c:numFmt formatCode="ge" sourceLinked="1"/>
        <c:majorTickMark val="none"/>
        <c:minorTickMark val="none"/>
        <c:tickLblPos val="none"/>
        <c:crossAx val="134303696"/>
        <c:crosses val="autoZero"/>
        <c:auto val="0"/>
        <c:lblAlgn val="ctr"/>
        <c:lblOffset val="100"/>
        <c:noMultiLvlLbl val="1"/>
      </c:catAx>
      <c:valAx>
        <c:axId val="13430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4303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99</c:v>
                </c:pt>
                <c:pt idx="1">
                  <c:v>77.900000000000006</c:v>
                </c:pt>
                <c:pt idx="2">
                  <c:v>63.6</c:v>
                </c:pt>
                <c:pt idx="3">
                  <c:v>51.3</c:v>
                </c:pt>
                <c:pt idx="4">
                  <c:v>40.799999999999997</c:v>
                </c:pt>
              </c:numCache>
            </c:numRef>
          </c:val>
        </c:ser>
        <c:dLbls>
          <c:showLegendKey val="0"/>
          <c:showVal val="0"/>
          <c:showCatName val="0"/>
          <c:showSerName val="0"/>
          <c:showPercent val="0"/>
          <c:showBubbleSize val="0"/>
        </c:dLbls>
        <c:gapWidth val="180"/>
        <c:overlap val="-90"/>
        <c:axId val="134304480"/>
        <c:axId val="33656002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134304480"/>
        <c:axId val="336560024"/>
      </c:lineChart>
      <c:catAx>
        <c:axId val="134304480"/>
        <c:scaling>
          <c:orientation val="minMax"/>
        </c:scaling>
        <c:delete val="0"/>
        <c:axPos val="b"/>
        <c:numFmt formatCode="ge" sourceLinked="1"/>
        <c:majorTickMark val="none"/>
        <c:minorTickMark val="none"/>
        <c:tickLblPos val="none"/>
        <c:crossAx val="336560024"/>
        <c:crosses val="autoZero"/>
        <c:auto val="0"/>
        <c:lblAlgn val="ctr"/>
        <c:lblOffset val="100"/>
        <c:noMultiLvlLbl val="1"/>
      </c:catAx>
      <c:valAx>
        <c:axId val="33656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343044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61.2</c:v>
                </c:pt>
                <c:pt idx="1">
                  <c:v>62.5</c:v>
                </c:pt>
                <c:pt idx="2">
                  <c:v>65.400000000000006</c:v>
                </c:pt>
                <c:pt idx="3">
                  <c:v>65.900000000000006</c:v>
                </c:pt>
                <c:pt idx="4">
                  <c:v>66.599999999999994</c:v>
                </c:pt>
              </c:numCache>
            </c:numRef>
          </c:val>
        </c:ser>
        <c:dLbls>
          <c:showLegendKey val="0"/>
          <c:showVal val="0"/>
          <c:showCatName val="0"/>
          <c:showSerName val="0"/>
          <c:showPercent val="0"/>
          <c:showBubbleSize val="0"/>
        </c:dLbls>
        <c:gapWidth val="180"/>
        <c:overlap val="-90"/>
        <c:axId val="336560808"/>
        <c:axId val="3365612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336560808"/>
        <c:axId val="336561200"/>
      </c:lineChart>
      <c:catAx>
        <c:axId val="336560808"/>
        <c:scaling>
          <c:orientation val="minMax"/>
        </c:scaling>
        <c:delete val="0"/>
        <c:axPos val="b"/>
        <c:numFmt formatCode="ge" sourceLinked="1"/>
        <c:majorTickMark val="none"/>
        <c:minorTickMark val="none"/>
        <c:tickLblPos val="none"/>
        <c:crossAx val="336561200"/>
        <c:crosses val="autoZero"/>
        <c:auto val="0"/>
        <c:lblAlgn val="ctr"/>
        <c:lblOffset val="100"/>
        <c:noMultiLvlLbl val="1"/>
      </c:catAx>
      <c:valAx>
        <c:axId val="33656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560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2.1</c:v>
                </c:pt>
                <c:pt idx="3">
                  <c:v>2.1</c:v>
                </c:pt>
                <c:pt idx="4">
                  <c:v>2.1</c:v>
                </c:pt>
              </c:numCache>
            </c:numRef>
          </c:val>
        </c:ser>
        <c:dLbls>
          <c:showLegendKey val="0"/>
          <c:showVal val="0"/>
          <c:showCatName val="0"/>
          <c:showSerName val="0"/>
          <c:showPercent val="0"/>
          <c:showBubbleSize val="0"/>
        </c:dLbls>
        <c:gapWidth val="180"/>
        <c:overlap val="-90"/>
        <c:axId val="336678832"/>
        <c:axId val="33667922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336678832"/>
        <c:axId val="336679224"/>
      </c:lineChart>
      <c:catAx>
        <c:axId val="336678832"/>
        <c:scaling>
          <c:orientation val="minMax"/>
        </c:scaling>
        <c:delete val="0"/>
        <c:axPos val="b"/>
        <c:numFmt formatCode="ge" sourceLinked="1"/>
        <c:majorTickMark val="none"/>
        <c:minorTickMark val="none"/>
        <c:tickLblPos val="none"/>
        <c:crossAx val="336679224"/>
        <c:crosses val="autoZero"/>
        <c:auto val="0"/>
        <c:lblAlgn val="ctr"/>
        <c:lblOffset val="100"/>
        <c:noMultiLvlLbl val="1"/>
      </c:catAx>
      <c:valAx>
        <c:axId val="336679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7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680008"/>
        <c:axId val="33668040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80008"/>
        <c:axId val="336680400"/>
      </c:lineChart>
      <c:catAx>
        <c:axId val="336680008"/>
        <c:scaling>
          <c:orientation val="minMax"/>
        </c:scaling>
        <c:delete val="0"/>
        <c:axPos val="b"/>
        <c:numFmt formatCode="ge" sourceLinked="1"/>
        <c:majorTickMark val="none"/>
        <c:minorTickMark val="none"/>
        <c:tickLblPos val="none"/>
        <c:crossAx val="336680400"/>
        <c:crosses val="autoZero"/>
        <c:auto val="0"/>
        <c:lblAlgn val="ctr"/>
        <c:lblOffset val="100"/>
        <c:noMultiLvlLbl val="1"/>
      </c:catAx>
      <c:valAx>
        <c:axId val="336680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80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572824"/>
        <c:axId val="33657321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72824"/>
        <c:axId val="336573216"/>
      </c:lineChart>
      <c:catAx>
        <c:axId val="336572824"/>
        <c:scaling>
          <c:orientation val="minMax"/>
        </c:scaling>
        <c:delete val="0"/>
        <c:axPos val="b"/>
        <c:numFmt formatCode="ge" sourceLinked="1"/>
        <c:majorTickMark val="none"/>
        <c:minorTickMark val="none"/>
        <c:tickLblPos val="none"/>
        <c:crossAx val="336573216"/>
        <c:crosses val="autoZero"/>
        <c:auto val="0"/>
        <c:lblAlgn val="ctr"/>
        <c:lblOffset val="100"/>
        <c:noMultiLvlLbl val="1"/>
      </c:catAx>
      <c:valAx>
        <c:axId val="336573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572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414640"/>
        <c:axId val="33641503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414640"/>
        <c:axId val="336415032"/>
      </c:lineChart>
      <c:catAx>
        <c:axId val="336414640"/>
        <c:scaling>
          <c:orientation val="minMax"/>
        </c:scaling>
        <c:delete val="0"/>
        <c:axPos val="b"/>
        <c:numFmt formatCode="ge" sourceLinked="1"/>
        <c:majorTickMark val="none"/>
        <c:minorTickMark val="none"/>
        <c:tickLblPos val="none"/>
        <c:crossAx val="336415032"/>
        <c:crosses val="autoZero"/>
        <c:auto val="0"/>
        <c:lblAlgn val="ctr"/>
        <c:lblOffset val="100"/>
        <c:noMultiLvlLbl val="1"/>
      </c:catAx>
      <c:valAx>
        <c:axId val="336415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41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415424"/>
        <c:axId val="33641581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415424"/>
        <c:axId val="336415816"/>
      </c:lineChart>
      <c:catAx>
        <c:axId val="336415424"/>
        <c:scaling>
          <c:orientation val="minMax"/>
        </c:scaling>
        <c:delete val="0"/>
        <c:axPos val="b"/>
        <c:numFmt formatCode="ge" sourceLinked="1"/>
        <c:majorTickMark val="none"/>
        <c:minorTickMark val="none"/>
        <c:tickLblPos val="none"/>
        <c:crossAx val="336415816"/>
        <c:crosses val="autoZero"/>
        <c:auto val="0"/>
        <c:lblAlgn val="ctr"/>
        <c:lblOffset val="100"/>
        <c:noMultiLvlLbl val="1"/>
      </c:catAx>
      <c:valAx>
        <c:axId val="336415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41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108.8</c:v>
                </c:pt>
                <c:pt idx="1">
                  <c:v>122.9</c:v>
                </c:pt>
                <c:pt idx="2">
                  <c:v>122.8</c:v>
                </c:pt>
                <c:pt idx="3">
                  <c:v>142.6</c:v>
                </c:pt>
                <c:pt idx="4">
                  <c:v>133.9</c:v>
                </c:pt>
              </c:numCache>
            </c:numRef>
          </c:val>
        </c:ser>
        <c:dLbls>
          <c:showLegendKey val="0"/>
          <c:showVal val="0"/>
          <c:showCatName val="0"/>
          <c:showSerName val="0"/>
          <c:showPercent val="0"/>
          <c:showBubbleSize val="0"/>
        </c:dLbls>
        <c:gapWidth val="180"/>
        <c:overlap val="-90"/>
        <c:axId val="220639288"/>
        <c:axId val="33574416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0639288"/>
        <c:axId val="335744168"/>
      </c:lineChart>
      <c:catAx>
        <c:axId val="220639288"/>
        <c:scaling>
          <c:orientation val="minMax"/>
        </c:scaling>
        <c:delete val="0"/>
        <c:axPos val="b"/>
        <c:numFmt formatCode="ge" sourceLinked="1"/>
        <c:majorTickMark val="none"/>
        <c:minorTickMark val="none"/>
        <c:tickLblPos val="none"/>
        <c:crossAx val="335744168"/>
        <c:crosses val="autoZero"/>
        <c:auto val="0"/>
        <c:lblAlgn val="ctr"/>
        <c:lblOffset val="100"/>
        <c:noMultiLvlLbl val="1"/>
      </c:catAx>
      <c:valAx>
        <c:axId val="335744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639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515896"/>
        <c:axId val="33651628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15896"/>
        <c:axId val="336516288"/>
      </c:lineChart>
      <c:catAx>
        <c:axId val="336515896"/>
        <c:scaling>
          <c:orientation val="minMax"/>
        </c:scaling>
        <c:delete val="0"/>
        <c:axPos val="b"/>
        <c:numFmt formatCode="ge" sourceLinked="1"/>
        <c:majorTickMark val="none"/>
        <c:minorTickMark val="none"/>
        <c:tickLblPos val="none"/>
        <c:crossAx val="336516288"/>
        <c:crosses val="autoZero"/>
        <c:auto val="0"/>
        <c:lblAlgn val="ctr"/>
        <c:lblOffset val="100"/>
        <c:noMultiLvlLbl val="1"/>
      </c:catAx>
      <c:valAx>
        <c:axId val="3365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515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517072"/>
        <c:axId val="33651746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17072"/>
        <c:axId val="336517464"/>
      </c:lineChart>
      <c:catAx>
        <c:axId val="336517072"/>
        <c:scaling>
          <c:orientation val="minMax"/>
        </c:scaling>
        <c:delete val="0"/>
        <c:axPos val="b"/>
        <c:numFmt formatCode="ge" sourceLinked="1"/>
        <c:majorTickMark val="none"/>
        <c:minorTickMark val="none"/>
        <c:tickLblPos val="none"/>
        <c:crossAx val="336517464"/>
        <c:crosses val="autoZero"/>
        <c:auto val="0"/>
        <c:lblAlgn val="ctr"/>
        <c:lblOffset val="100"/>
        <c:noMultiLvlLbl val="1"/>
      </c:catAx>
      <c:valAx>
        <c:axId val="336517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51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51512"/>
        <c:axId val="33635190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51512"/>
        <c:axId val="336351904"/>
      </c:lineChart>
      <c:catAx>
        <c:axId val="336351512"/>
        <c:scaling>
          <c:orientation val="minMax"/>
        </c:scaling>
        <c:delete val="0"/>
        <c:axPos val="b"/>
        <c:numFmt formatCode="ge" sourceLinked="1"/>
        <c:majorTickMark val="none"/>
        <c:minorTickMark val="none"/>
        <c:tickLblPos val="none"/>
        <c:crossAx val="336351904"/>
        <c:crosses val="autoZero"/>
        <c:auto val="0"/>
        <c:lblAlgn val="ctr"/>
        <c:lblOffset val="100"/>
        <c:noMultiLvlLbl val="1"/>
      </c:catAx>
      <c:valAx>
        <c:axId val="33635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51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352688"/>
        <c:axId val="33672800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352688"/>
        <c:axId val="336728008"/>
      </c:lineChart>
      <c:catAx>
        <c:axId val="336352688"/>
        <c:scaling>
          <c:orientation val="minMax"/>
        </c:scaling>
        <c:delete val="0"/>
        <c:axPos val="b"/>
        <c:numFmt formatCode="ge" sourceLinked="1"/>
        <c:majorTickMark val="none"/>
        <c:minorTickMark val="none"/>
        <c:tickLblPos val="none"/>
        <c:crossAx val="336728008"/>
        <c:crosses val="autoZero"/>
        <c:auto val="0"/>
        <c:lblAlgn val="ctr"/>
        <c:lblOffset val="100"/>
        <c:noMultiLvlLbl val="1"/>
      </c:catAx>
      <c:valAx>
        <c:axId val="336728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35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728792"/>
        <c:axId val="33672918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728792"/>
        <c:axId val="336729184"/>
      </c:lineChart>
      <c:catAx>
        <c:axId val="336728792"/>
        <c:scaling>
          <c:orientation val="minMax"/>
        </c:scaling>
        <c:delete val="0"/>
        <c:axPos val="b"/>
        <c:numFmt formatCode="ge" sourceLinked="1"/>
        <c:majorTickMark val="none"/>
        <c:minorTickMark val="none"/>
        <c:tickLblPos val="none"/>
        <c:crossAx val="336729184"/>
        <c:crosses val="autoZero"/>
        <c:auto val="0"/>
        <c:lblAlgn val="ctr"/>
        <c:lblOffset val="100"/>
        <c:noMultiLvlLbl val="1"/>
      </c:catAx>
      <c:valAx>
        <c:axId val="336729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7287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1254976"/>
        <c:axId val="22125536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254976"/>
        <c:axId val="221255368"/>
      </c:lineChart>
      <c:catAx>
        <c:axId val="221254976"/>
        <c:scaling>
          <c:orientation val="minMax"/>
        </c:scaling>
        <c:delete val="0"/>
        <c:axPos val="b"/>
        <c:numFmt formatCode="ge" sourceLinked="1"/>
        <c:majorTickMark val="none"/>
        <c:minorTickMark val="none"/>
        <c:tickLblPos val="none"/>
        <c:crossAx val="221255368"/>
        <c:crosses val="autoZero"/>
        <c:auto val="0"/>
        <c:lblAlgn val="ctr"/>
        <c:lblOffset val="100"/>
        <c:noMultiLvlLbl val="1"/>
      </c:catAx>
      <c:valAx>
        <c:axId val="221255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254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1256152"/>
        <c:axId val="22125654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256152"/>
        <c:axId val="221256544"/>
      </c:lineChart>
      <c:catAx>
        <c:axId val="221256152"/>
        <c:scaling>
          <c:orientation val="minMax"/>
        </c:scaling>
        <c:delete val="0"/>
        <c:axPos val="b"/>
        <c:numFmt formatCode="ge" sourceLinked="1"/>
        <c:majorTickMark val="none"/>
        <c:minorTickMark val="none"/>
        <c:tickLblPos val="none"/>
        <c:crossAx val="221256544"/>
        <c:crosses val="autoZero"/>
        <c:auto val="0"/>
        <c:lblAlgn val="ctr"/>
        <c:lblOffset val="100"/>
        <c:noMultiLvlLbl val="1"/>
      </c:catAx>
      <c:valAx>
        <c:axId val="22125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256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718136"/>
        <c:axId val="33671852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718136"/>
        <c:axId val="336718528"/>
      </c:lineChart>
      <c:catAx>
        <c:axId val="336718136"/>
        <c:scaling>
          <c:orientation val="minMax"/>
        </c:scaling>
        <c:delete val="0"/>
        <c:axPos val="b"/>
        <c:numFmt formatCode="ge" sourceLinked="1"/>
        <c:majorTickMark val="none"/>
        <c:minorTickMark val="none"/>
        <c:tickLblPos val="none"/>
        <c:crossAx val="336718528"/>
        <c:crosses val="autoZero"/>
        <c:auto val="0"/>
        <c:lblAlgn val="ctr"/>
        <c:lblOffset val="100"/>
        <c:noMultiLvlLbl val="1"/>
      </c:catAx>
      <c:valAx>
        <c:axId val="33671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718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719312"/>
        <c:axId val="33748476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719312"/>
        <c:axId val="337484760"/>
      </c:lineChart>
      <c:catAx>
        <c:axId val="336719312"/>
        <c:scaling>
          <c:orientation val="minMax"/>
        </c:scaling>
        <c:delete val="0"/>
        <c:axPos val="b"/>
        <c:numFmt formatCode="ge" sourceLinked="1"/>
        <c:majorTickMark val="none"/>
        <c:minorTickMark val="none"/>
        <c:tickLblPos val="none"/>
        <c:crossAx val="337484760"/>
        <c:crosses val="autoZero"/>
        <c:auto val="0"/>
        <c:lblAlgn val="ctr"/>
        <c:lblOffset val="100"/>
        <c:noMultiLvlLbl val="1"/>
      </c:catAx>
      <c:valAx>
        <c:axId val="337484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719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7485544"/>
        <c:axId val="33748593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485544"/>
        <c:axId val="337485936"/>
      </c:lineChart>
      <c:catAx>
        <c:axId val="337485544"/>
        <c:scaling>
          <c:orientation val="minMax"/>
        </c:scaling>
        <c:delete val="0"/>
        <c:axPos val="b"/>
        <c:numFmt formatCode="ge" sourceLinked="1"/>
        <c:majorTickMark val="none"/>
        <c:minorTickMark val="none"/>
        <c:tickLblPos val="none"/>
        <c:crossAx val="337485936"/>
        <c:crosses val="autoZero"/>
        <c:auto val="0"/>
        <c:lblAlgn val="ctr"/>
        <c:lblOffset val="100"/>
        <c:noMultiLvlLbl val="1"/>
      </c:catAx>
      <c:valAx>
        <c:axId val="337485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7485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5060.2</c:v>
                </c:pt>
                <c:pt idx="1">
                  <c:v>8114.8</c:v>
                </c:pt>
                <c:pt idx="2">
                  <c:v>1103.7</c:v>
                </c:pt>
                <c:pt idx="3">
                  <c:v>1660.2</c:v>
                </c:pt>
                <c:pt idx="4">
                  <c:v>2265</c:v>
                </c:pt>
              </c:numCache>
            </c:numRef>
          </c:val>
        </c:ser>
        <c:dLbls>
          <c:showLegendKey val="0"/>
          <c:showVal val="0"/>
          <c:showCatName val="0"/>
          <c:showSerName val="0"/>
          <c:showPercent val="0"/>
          <c:showBubbleSize val="0"/>
        </c:dLbls>
        <c:gapWidth val="180"/>
        <c:overlap val="-90"/>
        <c:axId val="219977832"/>
        <c:axId val="33579685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977832"/>
        <c:axId val="335796856"/>
      </c:lineChart>
      <c:catAx>
        <c:axId val="219977832"/>
        <c:scaling>
          <c:orientation val="minMax"/>
        </c:scaling>
        <c:delete val="0"/>
        <c:axPos val="b"/>
        <c:numFmt formatCode="ge" sourceLinked="1"/>
        <c:majorTickMark val="none"/>
        <c:minorTickMark val="none"/>
        <c:tickLblPos val="none"/>
        <c:crossAx val="335796856"/>
        <c:crosses val="autoZero"/>
        <c:auto val="0"/>
        <c:lblAlgn val="ctr"/>
        <c:lblOffset val="100"/>
        <c:noMultiLvlLbl val="1"/>
      </c:catAx>
      <c:valAx>
        <c:axId val="335796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977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7644536"/>
        <c:axId val="33764492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644536"/>
        <c:axId val="337644928"/>
      </c:lineChart>
      <c:catAx>
        <c:axId val="337644536"/>
        <c:scaling>
          <c:orientation val="minMax"/>
        </c:scaling>
        <c:delete val="0"/>
        <c:axPos val="b"/>
        <c:numFmt formatCode="ge" sourceLinked="1"/>
        <c:majorTickMark val="none"/>
        <c:minorTickMark val="none"/>
        <c:tickLblPos val="none"/>
        <c:crossAx val="337644928"/>
        <c:crosses val="autoZero"/>
        <c:auto val="0"/>
        <c:lblAlgn val="ctr"/>
        <c:lblOffset val="100"/>
        <c:noMultiLvlLbl val="1"/>
      </c:catAx>
      <c:valAx>
        <c:axId val="33764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7644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8284.9</c:v>
                </c:pt>
                <c:pt idx="1">
                  <c:v>5660.9</c:v>
                </c:pt>
                <c:pt idx="2">
                  <c:v>6341.5</c:v>
                </c:pt>
                <c:pt idx="3">
                  <c:v>5580.6</c:v>
                </c:pt>
                <c:pt idx="4">
                  <c:v>6265.3</c:v>
                </c:pt>
              </c:numCache>
            </c:numRef>
          </c:val>
        </c:ser>
        <c:dLbls>
          <c:showLegendKey val="0"/>
          <c:showVal val="0"/>
          <c:showCatName val="0"/>
          <c:showSerName val="0"/>
          <c:showPercent val="0"/>
          <c:showBubbleSize val="0"/>
        </c:dLbls>
        <c:gapWidth val="180"/>
        <c:overlap val="-90"/>
        <c:axId val="335757256"/>
        <c:axId val="33575764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335757256"/>
        <c:axId val="335757648"/>
      </c:lineChart>
      <c:catAx>
        <c:axId val="335757256"/>
        <c:scaling>
          <c:orientation val="minMax"/>
        </c:scaling>
        <c:delete val="0"/>
        <c:axPos val="b"/>
        <c:numFmt formatCode="ge" sourceLinked="1"/>
        <c:majorTickMark val="none"/>
        <c:minorTickMark val="none"/>
        <c:tickLblPos val="none"/>
        <c:crossAx val="335757648"/>
        <c:crosses val="autoZero"/>
        <c:auto val="0"/>
        <c:lblAlgn val="ctr"/>
        <c:lblOffset val="100"/>
        <c:noMultiLvlLbl val="1"/>
      </c:catAx>
      <c:valAx>
        <c:axId val="33575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757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1124802</c:v>
                </c:pt>
                <c:pt idx="1">
                  <c:v>1372007</c:v>
                </c:pt>
                <c:pt idx="2">
                  <c:v>1526892</c:v>
                </c:pt>
                <c:pt idx="3">
                  <c:v>1685263</c:v>
                </c:pt>
                <c:pt idx="4">
                  <c:v>1548602</c:v>
                </c:pt>
              </c:numCache>
            </c:numRef>
          </c:val>
        </c:ser>
        <c:dLbls>
          <c:showLegendKey val="0"/>
          <c:showVal val="0"/>
          <c:showCatName val="0"/>
          <c:showSerName val="0"/>
          <c:showPercent val="0"/>
          <c:showBubbleSize val="0"/>
        </c:dLbls>
        <c:gapWidth val="180"/>
        <c:overlap val="-90"/>
        <c:axId val="221195568"/>
        <c:axId val="22119596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21195568"/>
        <c:axId val="221195960"/>
      </c:lineChart>
      <c:catAx>
        <c:axId val="221195568"/>
        <c:scaling>
          <c:orientation val="minMax"/>
        </c:scaling>
        <c:delete val="0"/>
        <c:axPos val="b"/>
        <c:numFmt formatCode="ge" sourceLinked="1"/>
        <c:majorTickMark val="none"/>
        <c:minorTickMark val="none"/>
        <c:tickLblPos val="none"/>
        <c:crossAx val="221195960"/>
        <c:crosses val="autoZero"/>
        <c:auto val="0"/>
        <c:lblAlgn val="ctr"/>
        <c:lblOffset val="100"/>
        <c:noMultiLvlLbl val="1"/>
      </c:catAx>
      <c:valAx>
        <c:axId val="2211959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195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39.9</c:v>
                </c:pt>
                <c:pt idx="1">
                  <c:v>53.3</c:v>
                </c:pt>
                <c:pt idx="2">
                  <c:v>46.3</c:v>
                </c:pt>
                <c:pt idx="3">
                  <c:v>45.7</c:v>
                </c:pt>
                <c:pt idx="4">
                  <c:v>43.6</c:v>
                </c:pt>
              </c:numCache>
            </c:numRef>
          </c:val>
        </c:ser>
        <c:dLbls>
          <c:showLegendKey val="0"/>
          <c:showVal val="0"/>
          <c:showCatName val="0"/>
          <c:showSerName val="0"/>
          <c:showPercent val="0"/>
          <c:showBubbleSize val="0"/>
        </c:dLbls>
        <c:gapWidth val="180"/>
        <c:overlap val="-90"/>
        <c:axId val="335758432"/>
        <c:axId val="33575686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335758432"/>
        <c:axId val="335756864"/>
      </c:lineChart>
      <c:catAx>
        <c:axId val="335758432"/>
        <c:scaling>
          <c:orientation val="minMax"/>
        </c:scaling>
        <c:delete val="0"/>
        <c:axPos val="b"/>
        <c:numFmt formatCode="ge" sourceLinked="1"/>
        <c:majorTickMark val="none"/>
        <c:minorTickMark val="none"/>
        <c:tickLblPos val="none"/>
        <c:crossAx val="335756864"/>
        <c:crosses val="autoZero"/>
        <c:auto val="0"/>
        <c:lblAlgn val="ctr"/>
        <c:lblOffset val="100"/>
        <c:noMultiLvlLbl val="1"/>
      </c:catAx>
      <c:valAx>
        <c:axId val="335756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75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31.5</c:v>
                </c:pt>
                <c:pt idx="1">
                  <c:v>30.2</c:v>
                </c:pt>
                <c:pt idx="2">
                  <c:v>31.5</c:v>
                </c:pt>
                <c:pt idx="3">
                  <c:v>22.6</c:v>
                </c:pt>
                <c:pt idx="4">
                  <c:v>19.399999999999999</c:v>
                </c:pt>
              </c:numCache>
            </c:numRef>
          </c:val>
        </c:ser>
        <c:dLbls>
          <c:showLegendKey val="0"/>
          <c:showVal val="0"/>
          <c:showCatName val="0"/>
          <c:showSerName val="0"/>
          <c:showPercent val="0"/>
          <c:showBubbleSize val="0"/>
        </c:dLbls>
        <c:gapWidth val="180"/>
        <c:overlap val="-90"/>
        <c:axId val="221197136"/>
        <c:axId val="33579842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21197136"/>
        <c:axId val="335798424"/>
      </c:lineChart>
      <c:catAx>
        <c:axId val="221197136"/>
        <c:scaling>
          <c:orientation val="minMax"/>
        </c:scaling>
        <c:delete val="0"/>
        <c:axPos val="b"/>
        <c:numFmt formatCode="ge" sourceLinked="1"/>
        <c:majorTickMark val="none"/>
        <c:minorTickMark val="none"/>
        <c:tickLblPos val="none"/>
        <c:crossAx val="335798424"/>
        <c:crosses val="autoZero"/>
        <c:auto val="0"/>
        <c:lblAlgn val="ctr"/>
        <c:lblOffset val="100"/>
        <c:noMultiLvlLbl val="1"/>
      </c:catAx>
      <c:valAx>
        <c:axId val="335798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19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99</c:v>
                </c:pt>
                <c:pt idx="1">
                  <c:v>77.900000000000006</c:v>
                </c:pt>
                <c:pt idx="2">
                  <c:v>63.6</c:v>
                </c:pt>
                <c:pt idx="3">
                  <c:v>51.3</c:v>
                </c:pt>
                <c:pt idx="4">
                  <c:v>40.799999999999997</c:v>
                </c:pt>
              </c:numCache>
            </c:numRef>
          </c:val>
        </c:ser>
        <c:dLbls>
          <c:showLegendKey val="0"/>
          <c:showVal val="0"/>
          <c:showCatName val="0"/>
          <c:showSerName val="0"/>
          <c:showPercent val="0"/>
          <c:showBubbleSize val="0"/>
        </c:dLbls>
        <c:gapWidth val="180"/>
        <c:overlap val="-90"/>
        <c:axId val="335797640"/>
        <c:axId val="33623024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335797640"/>
        <c:axId val="336230240"/>
      </c:lineChart>
      <c:catAx>
        <c:axId val="335797640"/>
        <c:scaling>
          <c:orientation val="minMax"/>
        </c:scaling>
        <c:delete val="0"/>
        <c:axPos val="b"/>
        <c:numFmt formatCode="ge" sourceLinked="1"/>
        <c:majorTickMark val="none"/>
        <c:minorTickMark val="none"/>
        <c:tickLblPos val="none"/>
        <c:crossAx val="336230240"/>
        <c:crosses val="autoZero"/>
        <c:auto val="0"/>
        <c:lblAlgn val="ctr"/>
        <c:lblOffset val="100"/>
        <c:noMultiLvlLbl val="1"/>
      </c:catAx>
      <c:valAx>
        <c:axId val="33623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797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61.2</c:v>
                </c:pt>
                <c:pt idx="1">
                  <c:v>62.5</c:v>
                </c:pt>
                <c:pt idx="2">
                  <c:v>65.400000000000006</c:v>
                </c:pt>
                <c:pt idx="3">
                  <c:v>65.900000000000006</c:v>
                </c:pt>
                <c:pt idx="4">
                  <c:v>66.599999999999994</c:v>
                </c:pt>
              </c:numCache>
            </c:numRef>
          </c:val>
        </c:ser>
        <c:dLbls>
          <c:showLegendKey val="0"/>
          <c:showVal val="0"/>
          <c:showCatName val="0"/>
          <c:showSerName val="0"/>
          <c:showPercent val="0"/>
          <c:showBubbleSize val="0"/>
        </c:dLbls>
        <c:gapWidth val="180"/>
        <c:overlap val="-90"/>
        <c:axId val="336231024"/>
        <c:axId val="33623141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336231024"/>
        <c:axId val="336231416"/>
      </c:lineChart>
      <c:catAx>
        <c:axId val="336231024"/>
        <c:scaling>
          <c:orientation val="minMax"/>
        </c:scaling>
        <c:delete val="0"/>
        <c:axPos val="b"/>
        <c:numFmt formatCode="ge" sourceLinked="1"/>
        <c:majorTickMark val="none"/>
        <c:minorTickMark val="none"/>
        <c:tickLblPos val="none"/>
        <c:crossAx val="336231416"/>
        <c:crosses val="autoZero"/>
        <c:auto val="0"/>
        <c:lblAlgn val="ctr"/>
        <c:lblOffset val="100"/>
        <c:noMultiLvlLbl val="1"/>
      </c:catAx>
      <c:valAx>
        <c:axId val="336231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362310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（最大出力合計110,650kW）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461762</xdr:colOff>
      <xdr:row>41</xdr:row>
      <xdr:rowOff>117765</xdr:rowOff>
    </xdr:from>
    <xdr:ext cx="3070072" cy="392415"/>
    <xdr:sp macro="" textlink="データ!EX9">
      <xdr:nvSpPr>
        <xdr:cNvPr id="21" name="正方形/長方形 20"/>
        <xdr:cNvSpPr/>
      </xdr:nvSpPr>
      <xdr:spPr>
        <a:xfrm>
          <a:off x="8948537"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（最大出力合計110,650kW）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187793"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711926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393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394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394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394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394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394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394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394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394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394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394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395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395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395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395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395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395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3956"/>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3957"/>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395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395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396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3961"/>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3962"/>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396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396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3965"/>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3966"/>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3967"/>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396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3969"/>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3970"/>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3971"/>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3972"/>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3973"/>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3974"/>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3975"/>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3976"/>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3977"/>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3978"/>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3979"/>
                </a:ext>
              </a:extLst>
            </xdr:cNvPicPr>
          </xdr:nvPicPr>
          <xdr:blipFill>
            <a:blip xmlns:r="http://schemas.openxmlformats.org/officeDocument/2006/relationships" r:embed="rId61"/>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3980"/>
                </a:ext>
              </a:extLst>
            </xdr:cNvPicPr>
          </xdr:nvPicPr>
          <xdr:blipFill>
            <a:blip xmlns:r="http://schemas.openxmlformats.org/officeDocument/2006/relationships" r:embed="rId61"/>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3981"/>
                </a:ext>
              </a:extLst>
            </xdr:cNvPicPr>
          </xdr:nvPicPr>
          <xdr:blipFill>
            <a:blip xmlns:r="http://schemas.openxmlformats.org/officeDocument/2006/relationships" r:embed="rId61"/>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3982"/>
                </a:ext>
              </a:extLst>
            </xdr:cNvPicPr>
          </xdr:nvPicPr>
          <xdr:blipFill>
            <a:blip xmlns:r="http://schemas.openxmlformats.org/officeDocument/2006/relationships" r:embed="rId61"/>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3983"/>
                </a:ext>
              </a:extLst>
            </xdr:cNvPicPr>
          </xdr:nvPicPr>
          <xdr:blipFill>
            <a:blip xmlns:r="http://schemas.openxmlformats.org/officeDocument/2006/relationships" r:embed="rId61"/>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秋田県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179</v>
      </c>
      <c r="K3" s="130"/>
      <c r="L3" s="130"/>
      <c r="M3" s="130"/>
      <c r="N3" s="131">
        <f>データ!L6</f>
        <v>90.3</v>
      </c>
      <c r="O3" s="131"/>
      <c r="P3" s="131"/>
      <c r="Q3" s="132"/>
      <c r="R3" s="1"/>
      <c r="S3" s="133" t="s">
        <v>8</v>
      </c>
      <c r="T3" s="134"/>
      <c r="U3" s="134"/>
      <c r="V3" s="134"/>
      <c r="W3" s="134"/>
      <c r="X3" s="134"/>
      <c r="Y3" s="134"/>
      <c r="Z3" s="134"/>
      <c r="AA3" s="134"/>
      <c r="AB3" s="134"/>
      <c r="AC3" s="134"/>
      <c r="AD3" s="134"/>
      <c r="AE3" s="134"/>
      <c r="AF3" s="134"/>
      <c r="AG3" s="134"/>
      <c r="AH3" s="135"/>
      <c r="AI3" s="1"/>
      <c r="AJ3" s="1"/>
      <c r="AK3" s="119" t="s">
        <v>181</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16</v>
      </c>
      <c r="C5" s="143"/>
      <c r="D5" s="143"/>
      <c r="E5" s="143"/>
      <c r="F5" s="144" t="str">
        <f>データ!N6</f>
        <v>-</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127</v>
      </c>
      <c r="G7" s="148"/>
      <c r="H7" s="148"/>
      <c r="I7" s="148"/>
      <c r="J7" s="149" t="s">
        <v>128</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130</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3">
        <f>データ!W6</f>
        <v>385499</v>
      </c>
      <c r="G12" s="164"/>
      <c r="H12" s="163">
        <f>データ!X6</f>
        <v>514248</v>
      </c>
      <c r="I12" s="164"/>
      <c r="J12" s="163">
        <f>データ!Y6</f>
        <v>449203</v>
      </c>
      <c r="K12" s="164"/>
      <c r="L12" s="163">
        <f>データ!Z6</f>
        <v>444181</v>
      </c>
      <c r="M12" s="164"/>
      <c r="N12" s="152">
        <f>データ!AA6</f>
        <v>422297</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24</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25</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26</v>
      </c>
      <c r="C16" s="177"/>
      <c r="D16" s="177"/>
      <c r="E16" s="178"/>
      <c r="F16" s="179">
        <f>データ!AQ6</f>
        <v>385499</v>
      </c>
      <c r="G16" s="179"/>
      <c r="H16" s="179">
        <f>データ!AR6</f>
        <v>514248</v>
      </c>
      <c r="I16" s="179"/>
      <c r="J16" s="179">
        <f>データ!AS6</f>
        <v>449203</v>
      </c>
      <c r="K16" s="179"/>
      <c r="L16" s="179">
        <f>データ!AT6</f>
        <v>444181</v>
      </c>
      <c r="M16" s="179"/>
      <c r="N16" s="168">
        <f>データ!AU6</f>
        <v>422297</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29</v>
      </c>
      <c r="C19" s="177"/>
      <c r="D19" s="177"/>
      <c r="E19" s="178"/>
      <c r="F19" s="182">
        <f>データ!AV6</f>
        <v>3261542</v>
      </c>
      <c r="G19" s="182"/>
      <c r="H19" s="182"/>
      <c r="I19" s="182">
        <f>データ!AW6</f>
        <v>71563</v>
      </c>
      <c r="J19" s="182"/>
      <c r="K19" s="182"/>
      <c r="L19" s="182">
        <f>データ!AX6</f>
        <v>3333105</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31</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4" t="s">
        <v>32</v>
      </c>
      <c r="AL39" s="185"/>
      <c r="AM39" s="185"/>
      <c r="AN39" s="185"/>
      <c r="AO39" s="185"/>
      <c r="AP39" s="185"/>
      <c r="AQ39" s="186"/>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182</v>
      </c>
      <c r="AL40" s="120"/>
      <c r="AM40" s="120"/>
      <c r="AN40" s="120"/>
      <c r="AO40" s="120"/>
      <c r="AP40" s="120"/>
      <c r="AQ40" s="121"/>
    </row>
    <row r="41" spans="1:43" ht="29.4" customHeight="1">
      <c r="A41" s="1"/>
      <c r="B41" s="33" t="s">
        <v>33</v>
      </c>
      <c r="C41" s="34"/>
      <c r="D41" s="8"/>
      <c r="E41" s="8"/>
      <c r="F41" s="8"/>
      <c r="G41" s="8"/>
      <c r="H41" s="8"/>
      <c r="I41" s="35" t="s">
        <v>34</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7"/>
      <c r="C42" s="188"/>
      <c r="D42" s="188"/>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4" t="s">
        <v>35</v>
      </c>
      <c r="AL97" s="185"/>
      <c r="AM97" s="185"/>
      <c r="AN97" s="185"/>
      <c r="AO97" s="185"/>
      <c r="AP97" s="185"/>
      <c r="AQ97" s="186"/>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9"/>
      <c r="AL98" s="190"/>
      <c r="AM98" s="190"/>
      <c r="AN98" s="190"/>
      <c r="AO98" s="190"/>
      <c r="AP98" s="190"/>
      <c r="AQ98" s="191"/>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2" t="s">
        <v>180</v>
      </c>
      <c r="AL99" s="193"/>
      <c r="AM99" s="193"/>
      <c r="AN99" s="193"/>
      <c r="AO99" s="193"/>
      <c r="AP99" s="193"/>
      <c r="AQ99" s="194"/>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2"/>
      <c r="AL100" s="193"/>
      <c r="AM100" s="193"/>
      <c r="AN100" s="193"/>
      <c r="AO100" s="193"/>
      <c r="AP100" s="193"/>
      <c r="AQ100" s="194"/>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2"/>
      <c r="AL101" s="193"/>
      <c r="AM101" s="193"/>
      <c r="AN101" s="193"/>
      <c r="AO101" s="193"/>
      <c r="AP101" s="193"/>
      <c r="AQ101" s="194"/>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2"/>
      <c r="AL102" s="193"/>
      <c r="AM102" s="193"/>
      <c r="AN102" s="193"/>
      <c r="AO102" s="193"/>
      <c r="AP102" s="193"/>
      <c r="AQ102" s="194"/>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2"/>
      <c r="AL103" s="193"/>
      <c r="AM103" s="193"/>
      <c r="AN103" s="193"/>
      <c r="AO103" s="193"/>
      <c r="AP103" s="193"/>
      <c r="AQ103" s="194"/>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2"/>
      <c r="AL104" s="193"/>
      <c r="AM104" s="193"/>
      <c r="AN104" s="193"/>
      <c r="AO104" s="193"/>
      <c r="AP104" s="193"/>
      <c r="AQ104" s="194"/>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2"/>
      <c r="AL105" s="193"/>
      <c r="AM105" s="193"/>
      <c r="AN105" s="193"/>
      <c r="AO105" s="193"/>
      <c r="AP105" s="193"/>
      <c r="AQ105" s="194"/>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2"/>
      <c r="AL106" s="193"/>
      <c r="AM106" s="193"/>
      <c r="AN106" s="193"/>
      <c r="AO106" s="193"/>
      <c r="AP106" s="193"/>
      <c r="AQ106" s="194"/>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2"/>
      <c r="AL107" s="193"/>
      <c r="AM107" s="193"/>
      <c r="AN107" s="193"/>
      <c r="AO107" s="193"/>
      <c r="AP107" s="193"/>
      <c r="AQ107" s="194"/>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2"/>
      <c r="AL108" s="193"/>
      <c r="AM108" s="193"/>
      <c r="AN108" s="193"/>
      <c r="AO108" s="193"/>
      <c r="AP108" s="193"/>
      <c r="AQ108" s="194"/>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2"/>
      <c r="AL109" s="193"/>
      <c r="AM109" s="193"/>
      <c r="AN109" s="193"/>
      <c r="AO109" s="193"/>
      <c r="AP109" s="193"/>
      <c r="AQ109" s="194"/>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2"/>
      <c r="AL110" s="193"/>
      <c r="AM110" s="193"/>
      <c r="AN110" s="193"/>
      <c r="AO110" s="193"/>
      <c r="AP110" s="193"/>
      <c r="AQ110" s="194"/>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2"/>
      <c r="AL111" s="193"/>
      <c r="AM111" s="193"/>
      <c r="AN111" s="193"/>
      <c r="AO111" s="193"/>
      <c r="AP111" s="193"/>
      <c r="AQ111" s="194"/>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2"/>
      <c r="AL112" s="193"/>
      <c r="AM112" s="193"/>
      <c r="AN112" s="193"/>
      <c r="AO112" s="193"/>
      <c r="AP112" s="193"/>
      <c r="AQ112" s="194"/>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2"/>
      <c r="AL113" s="193"/>
      <c r="AM113" s="193"/>
      <c r="AN113" s="193"/>
      <c r="AO113" s="193"/>
      <c r="AP113" s="193"/>
      <c r="AQ113" s="194"/>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2"/>
      <c r="AL114" s="193"/>
      <c r="AM114" s="193"/>
      <c r="AN114" s="193"/>
      <c r="AO114" s="193"/>
      <c r="AP114" s="193"/>
      <c r="AQ114" s="194"/>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2"/>
      <c r="AL115" s="193"/>
      <c r="AM115" s="193"/>
      <c r="AN115" s="193"/>
      <c r="AO115" s="193"/>
      <c r="AP115" s="193"/>
      <c r="AQ115" s="194"/>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2"/>
      <c r="AL116" s="193"/>
      <c r="AM116" s="193"/>
      <c r="AN116" s="193"/>
      <c r="AO116" s="193"/>
      <c r="AP116" s="193"/>
      <c r="AQ116" s="194"/>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5"/>
      <c r="AL117" s="196"/>
      <c r="AM117" s="196"/>
      <c r="AN117" s="196"/>
      <c r="AO117" s="196"/>
      <c r="AP117" s="196"/>
      <c r="AQ117" s="197"/>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39.6">
      <c r="A6" s="50" t="s">
        <v>115</v>
      </c>
      <c r="B6" s="68" t="str">
        <f>B7</f>
        <v>2016</v>
      </c>
      <c r="C6" s="68" t="str">
        <f t="shared" ref="C6:AX6" si="6">C7</f>
        <v>050008</v>
      </c>
      <c r="D6" s="68" t="str">
        <f t="shared" si="6"/>
        <v>46</v>
      </c>
      <c r="E6" s="68" t="str">
        <f t="shared" si="6"/>
        <v>04</v>
      </c>
      <c r="F6" s="68" t="str">
        <f t="shared" si="6"/>
        <v>0</v>
      </c>
      <c r="G6" s="68" t="str">
        <f t="shared" si="6"/>
        <v>000</v>
      </c>
      <c r="H6" s="68" t="str">
        <f t="shared" si="6"/>
        <v>秋田県</v>
      </c>
      <c r="I6" s="68" t="str">
        <f t="shared" si="6"/>
        <v>法適用</v>
      </c>
      <c r="J6" s="68" t="str">
        <f t="shared" si="6"/>
        <v>電気事業</v>
      </c>
      <c r="K6" s="68" t="str">
        <f t="shared" si="6"/>
        <v/>
      </c>
      <c r="L6" s="69">
        <f t="shared" si="6"/>
        <v>90.3</v>
      </c>
      <c r="M6" s="70">
        <f t="shared" si="6"/>
        <v>16</v>
      </c>
      <c r="N6" s="70" t="str">
        <f t="shared" si="6"/>
        <v>-</v>
      </c>
      <c r="O6" s="70" t="str">
        <f t="shared" si="6"/>
        <v>-</v>
      </c>
      <c r="P6" s="70" t="str">
        <f t="shared" si="6"/>
        <v>-</v>
      </c>
      <c r="Q6" s="70" t="str">
        <f t="shared" si="6"/>
        <v>-</v>
      </c>
      <c r="R6" s="71" t="str">
        <f>R7</f>
        <v>平成32年3月31日　鎧畑発電所ほか</v>
      </c>
      <c r="S6" s="72" t="str">
        <f t="shared" si="6"/>
        <v>平成32年3月31日　萩形発電所</v>
      </c>
      <c r="T6" s="68" t="str">
        <f t="shared" si="6"/>
        <v>無</v>
      </c>
      <c r="U6" s="72" t="str">
        <f t="shared" si="6"/>
        <v>東北電力株式会社</v>
      </c>
      <c r="V6" s="69" t="str">
        <f t="shared" si="6"/>
        <v>-</v>
      </c>
      <c r="W6" s="70">
        <f>W7</f>
        <v>385499</v>
      </c>
      <c r="X6" s="70">
        <f t="shared" si="6"/>
        <v>514248</v>
      </c>
      <c r="Y6" s="70">
        <f t="shared" si="6"/>
        <v>449203</v>
      </c>
      <c r="Z6" s="70">
        <f t="shared" si="6"/>
        <v>444181</v>
      </c>
      <c r="AA6" s="70">
        <f t="shared" si="6"/>
        <v>422297</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385499</v>
      </c>
      <c r="AR6" s="70">
        <f t="shared" si="6"/>
        <v>514248</v>
      </c>
      <c r="AS6" s="70">
        <f t="shared" si="6"/>
        <v>449203</v>
      </c>
      <c r="AT6" s="70">
        <f t="shared" si="6"/>
        <v>444181</v>
      </c>
      <c r="AU6" s="70">
        <f t="shared" si="6"/>
        <v>422297</v>
      </c>
      <c r="AV6" s="70">
        <f t="shared" si="6"/>
        <v>3261542</v>
      </c>
      <c r="AW6" s="70">
        <f t="shared" si="6"/>
        <v>71563</v>
      </c>
      <c r="AX6" s="70">
        <f t="shared" si="6"/>
        <v>3333105</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39.6">
      <c r="A7" s="50"/>
      <c r="B7" s="78" t="s">
        <v>116</v>
      </c>
      <c r="C7" s="78" t="s">
        <v>117</v>
      </c>
      <c r="D7" s="78" t="s">
        <v>118</v>
      </c>
      <c r="E7" s="78" t="s">
        <v>119</v>
      </c>
      <c r="F7" s="78" t="s">
        <v>120</v>
      </c>
      <c r="G7" s="78" t="s">
        <v>121</v>
      </c>
      <c r="H7" s="78" t="s">
        <v>122</v>
      </c>
      <c r="I7" s="78" t="s">
        <v>123</v>
      </c>
      <c r="J7" s="78" t="s">
        <v>124</v>
      </c>
      <c r="K7" s="78" t="s">
        <v>125</v>
      </c>
      <c r="L7" s="79">
        <v>90.3</v>
      </c>
      <c r="M7" s="80">
        <v>16</v>
      </c>
      <c r="N7" s="80" t="s">
        <v>126</v>
      </c>
      <c r="O7" s="81" t="s">
        <v>126</v>
      </c>
      <c r="P7" s="81" t="s">
        <v>126</v>
      </c>
      <c r="Q7" s="81" t="s">
        <v>126</v>
      </c>
      <c r="R7" s="82" t="s">
        <v>127</v>
      </c>
      <c r="S7" s="82" t="s">
        <v>128</v>
      </c>
      <c r="T7" s="83" t="s">
        <v>129</v>
      </c>
      <c r="U7" s="82" t="s">
        <v>130</v>
      </c>
      <c r="V7" s="79" t="s">
        <v>126</v>
      </c>
      <c r="W7" s="81">
        <v>385499</v>
      </c>
      <c r="X7" s="81">
        <v>514248</v>
      </c>
      <c r="Y7" s="81">
        <v>449203</v>
      </c>
      <c r="Z7" s="81">
        <v>444181</v>
      </c>
      <c r="AA7" s="81">
        <v>422297</v>
      </c>
      <c r="AB7" s="81" t="s">
        <v>126</v>
      </c>
      <c r="AC7" s="81" t="s">
        <v>126</v>
      </c>
      <c r="AD7" s="81" t="s">
        <v>126</v>
      </c>
      <c r="AE7" s="81" t="s">
        <v>126</v>
      </c>
      <c r="AF7" s="81" t="s">
        <v>126</v>
      </c>
      <c r="AG7" s="81" t="s">
        <v>126</v>
      </c>
      <c r="AH7" s="81" t="s">
        <v>126</v>
      </c>
      <c r="AI7" s="81" t="s">
        <v>126</v>
      </c>
      <c r="AJ7" s="81" t="s">
        <v>126</v>
      </c>
      <c r="AK7" s="81" t="s">
        <v>126</v>
      </c>
      <c r="AL7" s="81" t="s">
        <v>126</v>
      </c>
      <c r="AM7" s="81" t="s">
        <v>126</v>
      </c>
      <c r="AN7" s="81" t="s">
        <v>126</v>
      </c>
      <c r="AO7" s="81" t="s">
        <v>126</v>
      </c>
      <c r="AP7" s="81" t="s">
        <v>126</v>
      </c>
      <c r="AQ7" s="81">
        <v>385499</v>
      </c>
      <c r="AR7" s="81">
        <v>514248</v>
      </c>
      <c r="AS7" s="81">
        <v>449203</v>
      </c>
      <c r="AT7" s="81">
        <v>444181</v>
      </c>
      <c r="AU7" s="81">
        <v>422297</v>
      </c>
      <c r="AV7" s="81">
        <v>3261542</v>
      </c>
      <c r="AW7" s="81">
        <v>71563</v>
      </c>
      <c r="AX7" s="81">
        <v>3333105</v>
      </c>
      <c r="AY7" s="84">
        <v>103.5</v>
      </c>
      <c r="AZ7" s="84">
        <v>117.5</v>
      </c>
      <c r="BA7" s="84">
        <v>119.2</v>
      </c>
      <c r="BB7" s="84">
        <v>138.30000000000001</v>
      </c>
      <c r="BC7" s="84">
        <v>131.5</v>
      </c>
      <c r="BD7" s="84">
        <v>110.1</v>
      </c>
      <c r="BE7" s="84">
        <v>119.7</v>
      </c>
      <c r="BF7" s="84">
        <v>125.7</v>
      </c>
      <c r="BG7" s="84">
        <v>129.69999999999999</v>
      </c>
      <c r="BH7" s="84">
        <v>135.9</v>
      </c>
      <c r="BI7" s="84">
        <v>100</v>
      </c>
      <c r="BJ7" s="84">
        <v>108.8</v>
      </c>
      <c r="BK7" s="84">
        <v>122.9</v>
      </c>
      <c r="BL7" s="84">
        <v>122.8</v>
      </c>
      <c r="BM7" s="84">
        <v>142.6</v>
      </c>
      <c r="BN7" s="84">
        <v>133.9</v>
      </c>
      <c r="BO7" s="84">
        <v>112.7</v>
      </c>
      <c r="BP7" s="84">
        <v>121.8</v>
      </c>
      <c r="BQ7" s="84">
        <v>124.8</v>
      </c>
      <c r="BR7" s="84">
        <v>130.4</v>
      </c>
      <c r="BS7" s="84">
        <v>136.30000000000001</v>
      </c>
      <c r="BT7" s="84">
        <v>100</v>
      </c>
      <c r="BU7" s="84">
        <v>5060.2</v>
      </c>
      <c r="BV7" s="84">
        <v>8114.8</v>
      </c>
      <c r="BW7" s="84">
        <v>1103.7</v>
      </c>
      <c r="BX7" s="84">
        <v>1660.2</v>
      </c>
      <c r="BY7" s="84">
        <v>2265</v>
      </c>
      <c r="BZ7" s="84">
        <v>1317.9</v>
      </c>
      <c r="CA7" s="84">
        <v>992.4</v>
      </c>
      <c r="CB7" s="84">
        <v>638.79999999999995</v>
      </c>
      <c r="CC7" s="84">
        <v>716.7</v>
      </c>
      <c r="CD7" s="84">
        <v>688</v>
      </c>
      <c r="CE7" s="84">
        <v>100</v>
      </c>
      <c r="CF7" s="84">
        <v>8284.9</v>
      </c>
      <c r="CG7" s="84">
        <v>5660.9</v>
      </c>
      <c r="CH7" s="84">
        <v>6341.5</v>
      </c>
      <c r="CI7" s="84">
        <v>5580.6</v>
      </c>
      <c r="CJ7" s="84">
        <v>6265.3</v>
      </c>
      <c r="CK7" s="84">
        <v>7970</v>
      </c>
      <c r="CL7" s="84">
        <v>7914.4</v>
      </c>
      <c r="CM7" s="84">
        <v>7493.6</v>
      </c>
      <c r="CN7" s="84">
        <v>8014.2</v>
      </c>
      <c r="CO7" s="84">
        <v>8260</v>
      </c>
      <c r="CP7" s="81">
        <v>1124802</v>
      </c>
      <c r="CQ7" s="81">
        <v>1372007</v>
      </c>
      <c r="CR7" s="81">
        <v>1526892</v>
      </c>
      <c r="CS7" s="81">
        <v>1685263</v>
      </c>
      <c r="CT7" s="81">
        <v>1548602</v>
      </c>
      <c r="CU7" s="81">
        <v>1043769</v>
      </c>
      <c r="CV7" s="81">
        <v>1160012</v>
      </c>
      <c r="CW7" s="81">
        <v>1146099</v>
      </c>
      <c r="CX7" s="81">
        <v>1494682</v>
      </c>
      <c r="CY7" s="81">
        <v>1543942</v>
      </c>
      <c r="CZ7" s="81">
        <v>110650</v>
      </c>
      <c r="DA7" s="84">
        <v>39.9</v>
      </c>
      <c r="DB7" s="84">
        <v>53.3</v>
      </c>
      <c r="DC7" s="84">
        <v>46.3</v>
      </c>
      <c r="DD7" s="84">
        <v>45.7</v>
      </c>
      <c r="DE7" s="84">
        <v>43.6</v>
      </c>
      <c r="DF7" s="84">
        <v>37.299999999999997</v>
      </c>
      <c r="DG7" s="84">
        <v>36.299999999999997</v>
      </c>
      <c r="DH7" s="84">
        <v>38.4</v>
      </c>
      <c r="DI7" s="84">
        <v>37.700000000000003</v>
      </c>
      <c r="DJ7" s="84">
        <v>36.200000000000003</v>
      </c>
      <c r="DK7" s="84">
        <v>31.5</v>
      </c>
      <c r="DL7" s="84">
        <v>30.2</v>
      </c>
      <c r="DM7" s="84">
        <v>31.5</v>
      </c>
      <c r="DN7" s="84">
        <v>22.6</v>
      </c>
      <c r="DO7" s="84">
        <v>19.399999999999999</v>
      </c>
      <c r="DP7" s="84">
        <v>22.3</v>
      </c>
      <c r="DQ7" s="84">
        <v>22.1</v>
      </c>
      <c r="DR7" s="84">
        <v>21.1</v>
      </c>
      <c r="DS7" s="84">
        <v>20</v>
      </c>
      <c r="DT7" s="84">
        <v>18.2</v>
      </c>
      <c r="DU7" s="84">
        <v>99</v>
      </c>
      <c r="DV7" s="84">
        <v>77.900000000000006</v>
      </c>
      <c r="DW7" s="84">
        <v>63.6</v>
      </c>
      <c r="DX7" s="84">
        <v>51.3</v>
      </c>
      <c r="DY7" s="84">
        <v>40.799999999999997</v>
      </c>
      <c r="DZ7" s="84">
        <v>146.19999999999999</v>
      </c>
      <c r="EA7" s="84">
        <v>130.19999999999999</v>
      </c>
      <c r="EB7" s="84">
        <v>128.80000000000001</v>
      </c>
      <c r="EC7" s="84">
        <v>109.9</v>
      </c>
      <c r="ED7" s="84">
        <v>103.6</v>
      </c>
      <c r="EE7" s="84">
        <v>61.2</v>
      </c>
      <c r="EF7" s="84">
        <v>62.5</v>
      </c>
      <c r="EG7" s="84">
        <v>65.400000000000006</v>
      </c>
      <c r="EH7" s="84">
        <v>65.900000000000006</v>
      </c>
      <c r="EI7" s="84">
        <v>66.599999999999994</v>
      </c>
      <c r="EJ7" s="84">
        <v>57</v>
      </c>
      <c r="EK7" s="84">
        <v>57.7</v>
      </c>
      <c r="EL7" s="84">
        <v>59.8</v>
      </c>
      <c r="EM7" s="84">
        <v>59.6</v>
      </c>
      <c r="EN7" s="84">
        <v>60.3</v>
      </c>
      <c r="EO7" s="84">
        <v>0</v>
      </c>
      <c r="EP7" s="84">
        <v>0</v>
      </c>
      <c r="EQ7" s="84">
        <v>2.1</v>
      </c>
      <c r="ER7" s="84">
        <v>2.1</v>
      </c>
      <c r="ES7" s="84">
        <v>2.1</v>
      </c>
      <c r="ET7" s="84">
        <v>2.8</v>
      </c>
      <c r="EU7" s="84">
        <v>15.4</v>
      </c>
      <c r="EV7" s="84">
        <v>16.2</v>
      </c>
      <c r="EW7" s="84">
        <v>18.7</v>
      </c>
      <c r="EX7" s="84">
        <v>20.5</v>
      </c>
      <c r="EY7" s="81">
        <v>110650</v>
      </c>
      <c r="EZ7" s="84">
        <v>39.9</v>
      </c>
      <c r="FA7" s="84">
        <v>53.3</v>
      </c>
      <c r="FB7" s="84">
        <v>46.3</v>
      </c>
      <c r="FC7" s="84">
        <v>45.7</v>
      </c>
      <c r="FD7" s="84">
        <v>43.6</v>
      </c>
      <c r="FE7" s="84">
        <v>37.5</v>
      </c>
      <c r="FF7" s="84">
        <v>37</v>
      </c>
      <c r="FG7" s="84">
        <v>39.5</v>
      </c>
      <c r="FH7" s="84">
        <v>39.1</v>
      </c>
      <c r="FI7" s="84">
        <v>37.299999999999997</v>
      </c>
      <c r="FJ7" s="84">
        <v>31.5</v>
      </c>
      <c r="FK7" s="84">
        <v>30.2</v>
      </c>
      <c r="FL7" s="84">
        <v>31.5</v>
      </c>
      <c r="FM7" s="84">
        <v>22.6</v>
      </c>
      <c r="FN7" s="84">
        <v>19.399999999999999</v>
      </c>
      <c r="FO7" s="84">
        <v>23.1</v>
      </c>
      <c r="FP7" s="84">
        <v>22.6</v>
      </c>
      <c r="FQ7" s="84">
        <v>22</v>
      </c>
      <c r="FR7" s="84">
        <v>21.4</v>
      </c>
      <c r="FS7" s="84">
        <v>19.2</v>
      </c>
      <c r="FT7" s="84">
        <v>99</v>
      </c>
      <c r="FU7" s="84">
        <v>77.900000000000006</v>
      </c>
      <c r="FV7" s="84">
        <v>63.6</v>
      </c>
      <c r="FW7" s="84">
        <v>51.3</v>
      </c>
      <c r="FX7" s="84">
        <v>40.799999999999997</v>
      </c>
      <c r="FY7" s="84">
        <v>146</v>
      </c>
      <c r="FZ7" s="84">
        <v>120.9</v>
      </c>
      <c r="GA7" s="84">
        <v>105.7</v>
      </c>
      <c r="GB7" s="84">
        <v>89.4</v>
      </c>
      <c r="GC7" s="84">
        <v>83.2</v>
      </c>
      <c r="GD7" s="84">
        <v>61.2</v>
      </c>
      <c r="GE7" s="84">
        <v>62.5</v>
      </c>
      <c r="GF7" s="84">
        <v>65.400000000000006</v>
      </c>
      <c r="GG7" s="84">
        <v>65.900000000000006</v>
      </c>
      <c r="GH7" s="84">
        <v>66.599999999999994</v>
      </c>
      <c r="GI7" s="84">
        <v>57.6</v>
      </c>
      <c r="GJ7" s="84">
        <v>58.6</v>
      </c>
      <c r="GK7" s="84">
        <v>61.3</v>
      </c>
      <c r="GL7" s="84">
        <v>61.7</v>
      </c>
      <c r="GM7" s="84">
        <v>62.1</v>
      </c>
      <c r="GN7" s="84">
        <v>0</v>
      </c>
      <c r="GO7" s="84">
        <v>0</v>
      </c>
      <c r="GP7" s="84">
        <v>2.1</v>
      </c>
      <c r="GQ7" s="84">
        <v>2.1</v>
      </c>
      <c r="GR7" s="84">
        <v>2.1</v>
      </c>
      <c r="GS7" s="84">
        <v>1.8</v>
      </c>
      <c r="GT7" s="84">
        <v>12.3</v>
      </c>
      <c r="GU7" s="84">
        <v>11.9</v>
      </c>
      <c r="GV7" s="84">
        <v>13.3</v>
      </c>
      <c r="GW7" s="84">
        <v>14.4</v>
      </c>
      <c r="GX7" s="81" t="s">
        <v>126</v>
      </c>
      <c r="GY7" s="84" t="s">
        <v>126</v>
      </c>
      <c r="GZ7" s="84" t="s">
        <v>126</v>
      </c>
      <c r="HA7" s="84" t="s">
        <v>126</v>
      </c>
      <c r="HB7" s="84" t="s">
        <v>126</v>
      </c>
      <c r="HC7" s="84" t="s">
        <v>126</v>
      </c>
      <c r="HD7" s="84">
        <v>48.3</v>
      </c>
      <c r="HE7" s="84">
        <v>33.9</v>
      </c>
      <c r="HF7" s="84">
        <v>31.4</v>
      </c>
      <c r="HG7" s="84">
        <v>31.3</v>
      </c>
      <c r="HH7" s="84">
        <v>30.4</v>
      </c>
      <c r="HI7" s="84" t="s">
        <v>126</v>
      </c>
      <c r="HJ7" s="84" t="s">
        <v>126</v>
      </c>
      <c r="HK7" s="84" t="s">
        <v>126</v>
      </c>
      <c r="HL7" s="84" t="s">
        <v>126</v>
      </c>
      <c r="HM7" s="84" t="s">
        <v>126</v>
      </c>
      <c r="HN7" s="84">
        <v>2</v>
      </c>
      <c r="HO7" s="84">
        <v>1.8</v>
      </c>
      <c r="HP7" s="84">
        <v>4</v>
      </c>
      <c r="HQ7" s="84">
        <v>8.4</v>
      </c>
      <c r="HR7" s="84">
        <v>7.2</v>
      </c>
      <c r="HS7" s="84" t="s">
        <v>126</v>
      </c>
      <c r="HT7" s="84" t="s">
        <v>126</v>
      </c>
      <c r="HU7" s="84" t="s">
        <v>126</v>
      </c>
      <c r="HV7" s="84" t="s">
        <v>126</v>
      </c>
      <c r="HW7" s="84" t="s">
        <v>126</v>
      </c>
      <c r="HX7" s="84">
        <v>1.2</v>
      </c>
      <c r="HY7" s="84">
        <v>1.7</v>
      </c>
      <c r="HZ7" s="84">
        <v>0.8</v>
      </c>
      <c r="IA7" s="84">
        <v>0</v>
      </c>
      <c r="IB7" s="84">
        <v>0</v>
      </c>
      <c r="IC7" s="84" t="s">
        <v>126</v>
      </c>
      <c r="ID7" s="84" t="s">
        <v>126</v>
      </c>
      <c r="IE7" s="84" t="s">
        <v>126</v>
      </c>
      <c r="IF7" s="84" t="s">
        <v>126</v>
      </c>
      <c r="IG7" s="84" t="s">
        <v>126</v>
      </c>
      <c r="IH7" s="84">
        <v>57.5</v>
      </c>
      <c r="II7" s="84">
        <v>59.4</v>
      </c>
      <c r="IJ7" s="84">
        <v>70.8</v>
      </c>
      <c r="IK7" s="84">
        <v>73</v>
      </c>
      <c r="IL7" s="84">
        <v>76.599999999999994</v>
      </c>
      <c r="IM7" s="84" t="s">
        <v>126</v>
      </c>
      <c r="IN7" s="84" t="s">
        <v>126</v>
      </c>
      <c r="IO7" s="84" t="s">
        <v>126</v>
      </c>
      <c r="IP7" s="84" t="s">
        <v>126</v>
      </c>
      <c r="IQ7" s="84" t="s">
        <v>126</v>
      </c>
      <c r="IR7" s="84">
        <v>14.3</v>
      </c>
      <c r="IS7" s="84">
        <v>83.1</v>
      </c>
      <c r="IT7" s="84">
        <v>85.4</v>
      </c>
      <c r="IU7" s="84">
        <v>82.1</v>
      </c>
      <c r="IV7" s="84">
        <v>81.3</v>
      </c>
      <c r="IW7" s="81" t="s">
        <v>126</v>
      </c>
      <c r="IX7" s="84" t="s">
        <v>126</v>
      </c>
      <c r="IY7" s="84" t="s">
        <v>126</v>
      </c>
      <c r="IZ7" s="84" t="s">
        <v>126</v>
      </c>
      <c r="JA7" s="84" t="s">
        <v>126</v>
      </c>
      <c r="JB7" s="84" t="s">
        <v>126</v>
      </c>
      <c r="JC7" s="84">
        <v>16.3</v>
      </c>
      <c r="JD7" s="84">
        <v>15.1</v>
      </c>
      <c r="JE7" s="84">
        <v>15.1</v>
      </c>
      <c r="JF7" s="84">
        <v>14</v>
      </c>
      <c r="JG7" s="84">
        <v>15.5</v>
      </c>
      <c r="JH7" s="84" t="s">
        <v>126</v>
      </c>
      <c r="JI7" s="84" t="s">
        <v>126</v>
      </c>
      <c r="JJ7" s="84" t="s">
        <v>126</v>
      </c>
      <c r="JK7" s="84" t="s">
        <v>126</v>
      </c>
      <c r="JL7" s="84" t="s">
        <v>126</v>
      </c>
      <c r="JM7" s="84">
        <v>29.6</v>
      </c>
      <c r="JN7" s="84">
        <v>37.700000000000003</v>
      </c>
      <c r="JO7" s="84">
        <v>25.4</v>
      </c>
      <c r="JP7" s="84">
        <v>20.100000000000001</v>
      </c>
      <c r="JQ7" s="84">
        <v>29.9</v>
      </c>
      <c r="JR7" s="84" t="s">
        <v>126</v>
      </c>
      <c r="JS7" s="84" t="s">
        <v>126</v>
      </c>
      <c r="JT7" s="84" t="s">
        <v>126</v>
      </c>
      <c r="JU7" s="84" t="s">
        <v>126</v>
      </c>
      <c r="JV7" s="84" t="s">
        <v>126</v>
      </c>
      <c r="JW7" s="84">
        <v>344.4</v>
      </c>
      <c r="JX7" s="84">
        <v>259.60000000000002</v>
      </c>
      <c r="JY7" s="84">
        <v>226.2</v>
      </c>
      <c r="JZ7" s="84">
        <v>224.7</v>
      </c>
      <c r="KA7" s="84">
        <v>167.2</v>
      </c>
      <c r="KB7" s="84" t="s">
        <v>126</v>
      </c>
      <c r="KC7" s="84" t="s">
        <v>126</v>
      </c>
      <c r="KD7" s="84" t="s">
        <v>126</v>
      </c>
      <c r="KE7" s="84" t="s">
        <v>126</v>
      </c>
      <c r="KF7" s="84" t="s">
        <v>126</v>
      </c>
      <c r="KG7" s="84">
        <v>22.3</v>
      </c>
      <c r="KH7" s="84">
        <v>25.5</v>
      </c>
      <c r="KI7" s="84">
        <v>45.2</v>
      </c>
      <c r="KJ7" s="84">
        <v>48.7</v>
      </c>
      <c r="KK7" s="84">
        <v>53.3</v>
      </c>
      <c r="KL7" s="84" t="s">
        <v>126</v>
      </c>
      <c r="KM7" s="84" t="s">
        <v>126</v>
      </c>
      <c r="KN7" s="84" t="s">
        <v>126</v>
      </c>
      <c r="KO7" s="84" t="s">
        <v>126</v>
      </c>
      <c r="KP7" s="84" t="s">
        <v>126</v>
      </c>
      <c r="KQ7" s="84">
        <v>60.9</v>
      </c>
      <c r="KR7" s="84">
        <v>100</v>
      </c>
      <c r="KS7" s="84">
        <v>100</v>
      </c>
      <c r="KT7" s="84">
        <v>100</v>
      </c>
      <c r="KU7" s="84">
        <v>100</v>
      </c>
      <c r="KV7" s="81" t="s">
        <v>126</v>
      </c>
      <c r="KW7" s="84" t="s">
        <v>126</v>
      </c>
      <c r="KX7" s="84" t="s">
        <v>126</v>
      </c>
      <c r="KY7" s="84" t="s">
        <v>126</v>
      </c>
      <c r="KZ7" s="84" t="s">
        <v>126</v>
      </c>
      <c r="LA7" s="84" t="s">
        <v>126</v>
      </c>
      <c r="LB7" s="84">
        <v>12.1</v>
      </c>
      <c r="LC7" s="84">
        <v>7.1</v>
      </c>
      <c r="LD7" s="84">
        <v>8.9</v>
      </c>
      <c r="LE7" s="84">
        <v>11.8</v>
      </c>
      <c r="LF7" s="84">
        <v>15.3</v>
      </c>
      <c r="LG7" s="84" t="s">
        <v>126</v>
      </c>
      <c r="LH7" s="84" t="s">
        <v>126</v>
      </c>
      <c r="LI7" s="84" t="s">
        <v>126</v>
      </c>
      <c r="LJ7" s="84" t="s">
        <v>126</v>
      </c>
      <c r="LK7" s="84" t="s">
        <v>126</v>
      </c>
      <c r="LL7" s="84">
        <v>1.4</v>
      </c>
      <c r="LM7" s="84">
        <v>8.6</v>
      </c>
      <c r="LN7" s="84">
        <v>2</v>
      </c>
      <c r="LO7" s="84">
        <v>1.4</v>
      </c>
      <c r="LP7" s="84">
        <v>2.9</v>
      </c>
      <c r="LQ7" s="84" t="s">
        <v>126</v>
      </c>
      <c r="LR7" s="84" t="s">
        <v>126</v>
      </c>
      <c r="LS7" s="84" t="s">
        <v>126</v>
      </c>
      <c r="LT7" s="84" t="s">
        <v>126</v>
      </c>
      <c r="LU7" s="84" t="s">
        <v>126</v>
      </c>
      <c r="LV7" s="84">
        <v>298.60000000000002</v>
      </c>
      <c r="LW7" s="84">
        <v>1092.0999999999999</v>
      </c>
      <c r="LX7" s="84">
        <v>1128.5999999999999</v>
      </c>
      <c r="LY7" s="84">
        <v>596.79999999999995</v>
      </c>
      <c r="LZ7" s="84">
        <v>510.2</v>
      </c>
      <c r="MA7" s="84" t="s">
        <v>126</v>
      </c>
      <c r="MB7" s="84" t="s">
        <v>126</v>
      </c>
      <c r="MC7" s="84" t="s">
        <v>126</v>
      </c>
      <c r="MD7" s="84" t="s">
        <v>126</v>
      </c>
      <c r="ME7" s="84" t="s">
        <v>126</v>
      </c>
      <c r="MF7" s="84">
        <v>1.7</v>
      </c>
      <c r="MG7" s="84">
        <v>2.9</v>
      </c>
      <c r="MH7" s="84">
        <v>3.4</v>
      </c>
      <c r="MI7" s="84">
        <v>5.6</v>
      </c>
      <c r="MJ7" s="84">
        <v>11.5</v>
      </c>
      <c r="MK7" s="84" t="s">
        <v>126</v>
      </c>
      <c r="ML7" s="84" t="s">
        <v>126</v>
      </c>
      <c r="MM7" s="84" t="s">
        <v>126</v>
      </c>
      <c r="MN7" s="84" t="s">
        <v>126</v>
      </c>
      <c r="MO7" s="84" t="s">
        <v>126</v>
      </c>
      <c r="MP7" s="84">
        <v>77.7</v>
      </c>
      <c r="MQ7" s="84">
        <v>100</v>
      </c>
      <c r="MR7" s="84">
        <v>100</v>
      </c>
      <c r="MS7" s="84">
        <v>100</v>
      </c>
      <c r="MT7" s="84">
        <v>100</v>
      </c>
      <c r="MU7" s="84">
        <v>15</v>
      </c>
      <c r="MV7" s="84">
        <v>15</v>
      </c>
      <c r="MW7" s="84">
        <v>16</v>
      </c>
      <c r="MX7" s="84">
        <v>16</v>
      </c>
      <c r="MY7" s="84" t="s">
        <v>126</v>
      </c>
      <c r="MZ7" s="84" t="s">
        <v>126</v>
      </c>
      <c r="NA7" s="84" t="s">
        <v>126</v>
      </c>
      <c r="NB7" s="84" t="s">
        <v>126</v>
      </c>
      <c r="NC7" s="84" t="s">
        <v>126</v>
      </c>
      <c r="ND7" s="84" t="s">
        <v>126</v>
      </c>
      <c r="NE7" s="84" t="s">
        <v>126</v>
      </c>
      <c r="NF7" s="84" t="s">
        <v>126</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131</v>
      </c>
      <c r="FB8" s="86"/>
      <c r="FC8" s="86"/>
      <c r="FD8" s="86"/>
      <c r="FE8" s="86"/>
      <c r="FF8" s="87"/>
      <c r="FG8" s="86"/>
      <c r="FH8" s="86"/>
      <c r="FI8" s="86" t="str">
        <f>FJ4</f>
        <v>修繕費比率（％）</v>
      </c>
      <c r="FJ8" s="86" t="b">
        <f>IF(SUM($M$6,$MU$7:$MX$7)=0,FALSE,TRUE)</f>
        <v>1</v>
      </c>
      <c r="FK8" s="88" t="s">
        <v>131</v>
      </c>
      <c r="FL8" s="86"/>
      <c r="FM8" s="86"/>
      <c r="FN8" s="86"/>
      <c r="FO8" s="86"/>
      <c r="FP8" s="86"/>
      <c r="FQ8" s="87"/>
      <c r="FR8" s="86"/>
      <c r="FS8" s="86" t="str">
        <f>FT4</f>
        <v>企業債残高対料金収入比率（％）</v>
      </c>
      <c r="FT8" s="86" t="b">
        <f>IF(SUM($M$6,$MU$7:$MX$7)=0,FALSE,TRUE)</f>
        <v>1</v>
      </c>
      <c r="FU8" s="88" t="s">
        <v>131</v>
      </c>
      <c r="FV8" s="86"/>
      <c r="FW8" s="86"/>
      <c r="FX8" s="86"/>
      <c r="FY8" s="86"/>
      <c r="FZ8" s="86"/>
      <c r="GA8" s="86"/>
      <c r="GB8" s="87"/>
      <c r="GC8" s="86" t="str">
        <f>GD4</f>
        <v>有形固定資産減価償却率（％）</v>
      </c>
      <c r="GD8" s="86" t="b">
        <f>IF(SUM($M$6,$MU$7:$MX$7)=0,FALSE,TRUE)</f>
        <v>1</v>
      </c>
      <c r="GE8" s="88" t="s">
        <v>131</v>
      </c>
      <c r="GF8" s="86"/>
      <c r="GG8" s="86"/>
      <c r="GH8" s="86"/>
      <c r="GI8" s="86"/>
      <c r="GJ8" s="86"/>
      <c r="GK8" s="86"/>
      <c r="GL8" s="86"/>
      <c r="GM8" s="86" t="str">
        <f>GN4</f>
        <v>FIT収入割合（％）</v>
      </c>
      <c r="GN8" s="86" t="b">
        <f>IF(SUM($M$6,$MU$7:$MX$7)=0,FALSE,TRUE)</f>
        <v>1</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f>IF(SUM($N$7,$MY$7:$NB$7)=0,FALSE,TRUE)</f>
        <v>0</v>
      </c>
      <c r="ID8" s="88" t="s">
        <v>131</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f>IF(SUM($O$7,$NC$7:$NF$7)=0,FALSE,TRUE)</f>
        <v>0</v>
      </c>
      <c r="KC8" s="88" t="s">
        <v>131</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f>IF(SUM($P$7,$NG$7:$NJ$7)=0,FALSE,TRUE)</f>
        <v>0</v>
      </c>
      <c r="MB8" s="88" t="s">
        <v>131</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（最大出力合計110,650kW）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（最大出力合計110,650kW）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103.5</v>
      </c>
      <c r="AZ11" s="96">
        <f>AZ7</f>
        <v>117.5</v>
      </c>
      <c r="BA11" s="96">
        <f>BA7</f>
        <v>119.2</v>
      </c>
      <c r="BB11" s="96">
        <f>BB7</f>
        <v>138.30000000000001</v>
      </c>
      <c r="BC11" s="96">
        <f>BC7</f>
        <v>131.5</v>
      </c>
      <c r="BD11" s="85"/>
      <c r="BE11" s="85"/>
      <c r="BF11" s="85"/>
      <c r="BG11" s="85"/>
      <c r="BH11" s="85"/>
      <c r="BI11" s="95" t="s">
        <v>139</v>
      </c>
      <c r="BJ11" s="96">
        <f>BJ7</f>
        <v>108.8</v>
      </c>
      <c r="BK11" s="96">
        <f>BK7</f>
        <v>122.9</v>
      </c>
      <c r="BL11" s="96">
        <f>BL7</f>
        <v>122.8</v>
      </c>
      <c r="BM11" s="96">
        <f>BM7</f>
        <v>142.6</v>
      </c>
      <c r="BN11" s="96">
        <f>BN7</f>
        <v>133.9</v>
      </c>
      <c r="BO11" s="85"/>
      <c r="BP11" s="85"/>
      <c r="BQ11" s="85"/>
      <c r="BR11" s="85"/>
      <c r="BS11" s="85"/>
      <c r="BT11" s="95" t="s">
        <v>139</v>
      </c>
      <c r="BU11" s="96">
        <f>BU7</f>
        <v>5060.2</v>
      </c>
      <c r="BV11" s="96">
        <f>BV7</f>
        <v>8114.8</v>
      </c>
      <c r="BW11" s="96">
        <f>BW7</f>
        <v>1103.7</v>
      </c>
      <c r="BX11" s="96">
        <f>BX7</f>
        <v>1660.2</v>
      </c>
      <c r="BY11" s="96">
        <f>BY7</f>
        <v>2265</v>
      </c>
      <c r="BZ11" s="85"/>
      <c r="CA11" s="85"/>
      <c r="CB11" s="85"/>
      <c r="CC11" s="85"/>
      <c r="CD11" s="85"/>
      <c r="CE11" s="95" t="s">
        <v>139</v>
      </c>
      <c r="CF11" s="96">
        <f>CF7</f>
        <v>8284.9</v>
      </c>
      <c r="CG11" s="96">
        <f>CG7</f>
        <v>5660.9</v>
      </c>
      <c r="CH11" s="96">
        <f>CH7</f>
        <v>6341.5</v>
      </c>
      <c r="CI11" s="96">
        <f>CI7</f>
        <v>5580.6</v>
      </c>
      <c r="CJ11" s="96">
        <f>CJ7</f>
        <v>6265.3</v>
      </c>
      <c r="CK11" s="85"/>
      <c r="CL11" s="85"/>
      <c r="CM11" s="85"/>
      <c r="CN11" s="85"/>
      <c r="CO11" s="95" t="s">
        <v>139</v>
      </c>
      <c r="CP11" s="97">
        <f>CP7</f>
        <v>1124802</v>
      </c>
      <c r="CQ11" s="97">
        <f>CQ7</f>
        <v>1372007</v>
      </c>
      <c r="CR11" s="97">
        <f>CR7</f>
        <v>1526892</v>
      </c>
      <c r="CS11" s="97">
        <f>CS7</f>
        <v>1685263</v>
      </c>
      <c r="CT11" s="97">
        <f>CT7</f>
        <v>1548602</v>
      </c>
      <c r="CU11" s="85"/>
      <c r="CV11" s="85"/>
      <c r="CW11" s="85"/>
      <c r="CX11" s="85"/>
      <c r="CY11" s="85"/>
      <c r="CZ11" s="95" t="s">
        <v>139</v>
      </c>
      <c r="DA11" s="96">
        <f>DA7</f>
        <v>39.9</v>
      </c>
      <c r="DB11" s="96">
        <f>DB7</f>
        <v>53.3</v>
      </c>
      <c r="DC11" s="96">
        <f>DC7</f>
        <v>46.3</v>
      </c>
      <c r="DD11" s="96">
        <f>DD7</f>
        <v>45.7</v>
      </c>
      <c r="DE11" s="96">
        <f>DE7</f>
        <v>43.6</v>
      </c>
      <c r="DF11" s="85"/>
      <c r="DG11" s="85"/>
      <c r="DH11" s="85"/>
      <c r="DI11" s="85"/>
      <c r="DJ11" s="95" t="s">
        <v>140</v>
      </c>
      <c r="DK11" s="96">
        <f>DK7</f>
        <v>31.5</v>
      </c>
      <c r="DL11" s="96">
        <f>DL7</f>
        <v>30.2</v>
      </c>
      <c r="DM11" s="96">
        <f>DM7</f>
        <v>31.5</v>
      </c>
      <c r="DN11" s="96">
        <f>DN7</f>
        <v>22.6</v>
      </c>
      <c r="DO11" s="96">
        <f>DO7</f>
        <v>19.399999999999999</v>
      </c>
      <c r="DP11" s="85"/>
      <c r="DQ11" s="85"/>
      <c r="DR11" s="85"/>
      <c r="DS11" s="85"/>
      <c r="DT11" s="95" t="s">
        <v>141</v>
      </c>
      <c r="DU11" s="96">
        <f>DU7</f>
        <v>99</v>
      </c>
      <c r="DV11" s="96">
        <f>DV7</f>
        <v>77.900000000000006</v>
      </c>
      <c r="DW11" s="96">
        <f>DW7</f>
        <v>63.6</v>
      </c>
      <c r="DX11" s="96">
        <f>DX7</f>
        <v>51.3</v>
      </c>
      <c r="DY11" s="96">
        <f>DY7</f>
        <v>40.799999999999997</v>
      </c>
      <c r="DZ11" s="85"/>
      <c r="EA11" s="85"/>
      <c r="EB11" s="85"/>
      <c r="EC11" s="85"/>
      <c r="ED11" s="95" t="s">
        <v>141</v>
      </c>
      <c r="EE11" s="96">
        <f>EE7</f>
        <v>61.2</v>
      </c>
      <c r="EF11" s="96">
        <f>EF7</f>
        <v>62.5</v>
      </c>
      <c r="EG11" s="96">
        <f>EG7</f>
        <v>65.400000000000006</v>
      </c>
      <c r="EH11" s="96">
        <f>EH7</f>
        <v>65.900000000000006</v>
      </c>
      <c r="EI11" s="96">
        <f>EI7</f>
        <v>66.599999999999994</v>
      </c>
      <c r="EJ11" s="85"/>
      <c r="EK11" s="85"/>
      <c r="EL11" s="85"/>
      <c r="EM11" s="85"/>
      <c r="EN11" s="95" t="s">
        <v>141</v>
      </c>
      <c r="EO11" s="96">
        <f>EO7</f>
        <v>0</v>
      </c>
      <c r="EP11" s="96">
        <f>EP7</f>
        <v>0</v>
      </c>
      <c r="EQ11" s="96">
        <f>EQ7</f>
        <v>2.1</v>
      </c>
      <c r="ER11" s="96">
        <f>ER7</f>
        <v>2.1</v>
      </c>
      <c r="ES11" s="96">
        <f>ES7</f>
        <v>2.1</v>
      </c>
      <c r="ET11" s="85"/>
      <c r="EU11" s="85"/>
      <c r="EV11" s="85"/>
      <c r="EW11" s="85"/>
      <c r="EX11" s="85"/>
      <c r="EY11" s="95" t="s">
        <v>139</v>
      </c>
      <c r="EZ11" s="96">
        <f>EZ7</f>
        <v>39.9</v>
      </c>
      <c r="FA11" s="96">
        <f>FA7</f>
        <v>53.3</v>
      </c>
      <c r="FB11" s="96">
        <f>FB7</f>
        <v>46.3</v>
      </c>
      <c r="FC11" s="96">
        <f>FC7</f>
        <v>45.7</v>
      </c>
      <c r="FD11" s="96">
        <f>FD7</f>
        <v>43.6</v>
      </c>
      <c r="FE11" s="85"/>
      <c r="FF11" s="85"/>
      <c r="FG11" s="85"/>
      <c r="FH11" s="85"/>
      <c r="FI11" s="95" t="s">
        <v>139</v>
      </c>
      <c r="FJ11" s="96">
        <f>FJ7</f>
        <v>31.5</v>
      </c>
      <c r="FK11" s="96">
        <f>FK7</f>
        <v>30.2</v>
      </c>
      <c r="FL11" s="96">
        <f>FL7</f>
        <v>31.5</v>
      </c>
      <c r="FM11" s="96">
        <f>FM7</f>
        <v>22.6</v>
      </c>
      <c r="FN11" s="96">
        <f>FN7</f>
        <v>19.399999999999999</v>
      </c>
      <c r="FO11" s="85"/>
      <c r="FP11" s="85"/>
      <c r="FQ11" s="85"/>
      <c r="FR11" s="85"/>
      <c r="FS11" s="95" t="s">
        <v>139</v>
      </c>
      <c r="FT11" s="96">
        <f>FT7</f>
        <v>99</v>
      </c>
      <c r="FU11" s="96">
        <f>FU7</f>
        <v>77.900000000000006</v>
      </c>
      <c r="FV11" s="96">
        <f>FV7</f>
        <v>63.6</v>
      </c>
      <c r="FW11" s="96">
        <f>FW7</f>
        <v>51.3</v>
      </c>
      <c r="FX11" s="96">
        <f>FX7</f>
        <v>40.799999999999997</v>
      </c>
      <c r="FY11" s="85"/>
      <c r="FZ11" s="85"/>
      <c r="GA11" s="85"/>
      <c r="GB11" s="85"/>
      <c r="GC11" s="95" t="s">
        <v>139</v>
      </c>
      <c r="GD11" s="96">
        <f>GD7</f>
        <v>61.2</v>
      </c>
      <c r="GE11" s="96">
        <f>GE7</f>
        <v>62.5</v>
      </c>
      <c r="GF11" s="96">
        <f>GF7</f>
        <v>65.400000000000006</v>
      </c>
      <c r="GG11" s="96">
        <f>GG7</f>
        <v>65.900000000000006</v>
      </c>
      <c r="GH11" s="96">
        <f>GH7</f>
        <v>66.599999999999994</v>
      </c>
      <c r="GI11" s="85"/>
      <c r="GJ11" s="85"/>
      <c r="GK11" s="85"/>
      <c r="GL11" s="85"/>
      <c r="GM11" s="95" t="s">
        <v>141</v>
      </c>
      <c r="GN11" s="96">
        <f>GN7</f>
        <v>0</v>
      </c>
      <c r="GO11" s="96">
        <f>GO7</f>
        <v>0</v>
      </c>
      <c r="GP11" s="96">
        <f>GP7</f>
        <v>2.1</v>
      </c>
      <c r="GQ11" s="96">
        <f>GQ7</f>
        <v>2.1</v>
      </c>
      <c r="GR11" s="96">
        <f>GR7</f>
        <v>2.1</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142</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143</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139</v>
      </c>
      <c r="KL11" s="96" t="str">
        <f>KL7</f>
        <v>-</v>
      </c>
      <c r="KM11" s="96" t="str">
        <f>KM7</f>
        <v>-</v>
      </c>
      <c r="KN11" s="96" t="str">
        <f>KN7</f>
        <v>-</v>
      </c>
      <c r="KO11" s="96" t="str">
        <f>KO7</f>
        <v>-</v>
      </c>
      <c r="KP11" s="96" t="str">
        <f>KP7</f>
        <v>-</v>
      </c>
      <c r="KQ11" s="85"/>
      <c r="KR11" s="85"/>
      <c r="KS11" s="85"/>
      <c r="KT11" s="85"/>
      <c r="KU11" s="85"/>
      <c r="KV11" s="95" t="s">
        <v>139</v>
      </c>
      <c r="KW11" s="96" t="str">
        <f>KW7</f>
        <v>-</v>
      </c>
      <c r="KX11" s="96" t="str">
        <f>KX7</f>
        <v>-</v>
      </c>
      <c r="KY11" s="96" t="str">
        <f>KY7</f>
        <v>-</v>
      </c>
      <c r="KZ11" s="96" t="str">
        <f>KZ7</f>
        <v>-</v>
      </c>
      <c r="LA11" s="96" t="str">
        <f>LA7</f>
        <v>-</v>
      </c>
      <c r="LB11" s="85"/>
      <c r="LC11" s="85"/>
      <c r="LD11" s="85"/>
      <c r="LE11" s="85"/>
      <c r="LF11" s="95" t="s">
        <v>139</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110.1</v>
      </c>
      <c r="AZ12" s="96">
        <f>BE7</f>
        <v>119.7</v>
      </c>
      <c r="BA12" s="96">
        <f>BF7</f>
        <v>125.7</v>
      </c>
      <c r="BB12" s="96">
        <f>BG7</f>
        <v>129.69999999999999</v>
      </c>
      <c r="BC12" s="96">
        <f>BH7</f>
        <v>135.9</v>
      </c>
      <c r="BD12" s="85"/>
      <c r="BE12" s="85"/>
      <c r="BF12" s="85"/>
      <c r="BG12" s="85"/>
      <c r="BH12" s="85"/>
      <c r="BI12" s="95" t="s">
        <v>144</v>
      </c>
      <c r="BJ12" s="96">
        <f>BO7</f>
        <v>112.7</v>
      </c>
      <c r="BK12" s="96">
        <f>BP7</f>
        <v>121.8</v>
      </c>
      <c r="BL12" s="96">
        <f>BQ7</f>
        <v>124.8</v>
      </c>
      <c r="BM12" s="96">
        <f>BR7</f>
        <v>130.4</v>
      </c>
      <c r="BN12" s="96">
        <f>BS7</f>
        <v>136.30000000000001</v>
      </c>
      <c r="BO12" s="85"/>
      <c r="BP12" s="85"/>
      <c r="BQ12" s="85"/>
      <c r="BR12" s="85"/>
      <c r="BS12" s="85"/>
      <c r="BT12" s="95" t="s">
        <v>144</v>
      </c>
      <c r="BU12" s="96">
        <f>BZ7</f>
        <v>1317.9</v>
      </c>
      <c r="BV12" s="96">
        <f>CA7</f>
        <v>992.4</v>
      </c>
      <c r="BW12" s="96">
        <f>CB7</f>
        <v>638.79999999999995</v>
      </c>
      <c r="BX12" s="96">
        <f>CC7</f>
        <v>716.7</v>
      </c>
      <c r="BY12" s="96">
        <f>CD7</f>
        <v>688</v>
      </c>
      <c r="BZ12" s="85"/>
      <c r="CA12" s="85"/>
      <c r="CB12" s="85"/>
      <c r="CC12" s="85"/>
      <c r="CD12" s="85"/>
      <c r="CE12" s="95" t="s">
        <v>144</v>
      </c>
      <c r="CF12" s="96">
        <f>CK7</f>
        <v>7970</v>
      </c>
      <c r="CG12" s="96">
        <f>CL7</f>
        <v>7914.4</v>
      </c>
      <c r="CH12" s="96">
        <f>CM7</f>
        <v>7493.6</v>
      </c>
      <c r="CI12" s="96">
        <f>CN7</f>
        <v>8014.2</v>
      </c>
      <c r="CJ12" s="96">
        <f>CO7</f>
        <v>8260</v>
      </c>
      <c r="CK12" s="85"/>
      <c r="CL12" s="85"/>
      <c r="CM12" s="85"/>
      <c r="CN12" s="85"/>
      <c r="CO12" s="95" t="s">
        <v>144</v>
      </c>
      <c r="CP12" s="97">
        <f>CU7</f>
        <v>1043769</v>
      </c>
      <c r="CQ12" s="97">
        <f>CV7</f>
        <v>1160012</v>
      </c>
      <c r="CR12" s="97">
        <f>CW7</f>
        <v>1146099</v>
      </c>
      <c r="CS12" s="97">
        <f>CX7</f>
        <v>1494682</v>
      </c>
      <c r="CT12" s="97">
        <f>CY7</f>
        <v>1543942</v>
      </c>
      <c r="CU12" s="85"/>
      <c r="CV12" s="85"/>
      <c r="CW12" s="85"/>
      <c r="CX12" s="85"/>
      <c r="CY12" s="85"/>
      <c r="CZ12" s="95" t="s">
        <v>144</v>
      </c>
      <c r="DA12" s="96">
        <f>DF7</f>
        <v>37.299999999999997</v>
      </c>
      <c r="DB12" s="96">
        <f>DG7</f>
        <v>36.299999999999997</v>
      </c>
      <c r="DC12" s="96">
        <f>DH7</f>
        <v>38.4</v>
      </c>
      <c r="DD12" s="96">
        <f>DI7</f>
        <v>37.700000000000003</v>
      </c>
      <c r="DE12" s="96">
        <f>DJ7</f>
        <v>36.200000000000003</v>
      </c>
      <c r="DF12" s="85"/>
      <c r="DG12" s="85"/>
      <c r="DH12" s="85"/>
      <c r="DI12" s="85"/>
      <c r="DJ12" s="95" t="s">
        <v>144</v>
      </c>
      <c r="DK12" s="96">
        <f>DP7</f>
        <v>22.3</v>
      </c>
      <c r="DL12" s="96">
        <f>DQ7</f>
        <v>22.1</v>
      </c>
      <c r="DM12" s="96">
        <f>DR7</f>
        <v>21.1</v>
      </c>
      <c r="DN12" s="96">
        <f>DS7</f>
        <v>20</v>
      </c>
      <c r="DO12" s="96">
        <f>DT7</f>
        <v>18.2</v>
      </c>
      <c r="DP12" s="85"/>
      <c r="DQ12" s="85"/>
      <c r="DR12" s="85"/>
      <c r="DS12" s="85"/>
      <c r="DT12" s="95" t="s">
        <v>145</v>
      </c>
      <c r="DU12" s="96">
        <f>DZ7</f>
        <v>146.19999999999999</v>
      </c>
      <c r="DV12" s="96">
        <f>EA7</f>
        <v>130.19999999999999</v>
      </c>
      <c r="DW12" s="96">
        <f>EB7</f>
        <v>128.80000000000001</v>
      </c>
      <c r="DX12" s="96">
        <f>EC7</f>
        <v>109.9</v>
      </c>
      <c r="DY12" s="96">
        <f>ED7</f>
        <v>103.6</v>
      </c>
      <c r="DZ12" s="85"/>
      <c r="EA12" s="85"/>
      <c r="EB12" s="85"/>
      <c r="EC12" s="85"/>
      <c r="ED12" s="95" t="s">
        <v>144</v>
      </c>
      <c r="EE12" s="96">
        <f>EJ7</f>
        <v>57</v>
      </c>
      <c r="EF12" s="96">
        <f>EK7</f>
        <v>57.7</v>
      </c>
      <c r="EG12" s="96">
        <f>EL7</f>
        <v>59.8</v>
      </c>
      <c r="EH12" s="96">
        <f>EM7</f>
        <v>59.6</v>
      </c>
      <c r="EI12" s="96">
        <f>EN7</f>
        <v>60.3</v>
      </c>
      <c r="EJ12" s="85"/>
      <c r="EK12" s="85"/>
      <c r="EL12" s="85"/>
      <c r="EM12" s="85"/>
      <c r="EN12" s="95" t="s">
        <v>144</v>
      </c>
      <c r="EO12" s="96">
        <f>ET7</f>
        <v>2.8</v>
      </c>
      <c r="EP12" s="96">
        <f>EU7</f>
        <v>15.4</v>
      </c>
      <c r="EQ12" s="96">
        <f>EV7</f>
        <v>16.2</v>
      </c>
      <c r="ER12" s="96">
        <f>EW7</f>
        <v>18.7</v>
      </c>
      <c r="ES12" s="96">
        <f>EX7</f>
        <v>20.5</v>
      </c>
      <c r="ET12" s="85"/>
      <c r="EU12" s="85"/>
      <c r="EV12" s="85"/>
      <c r="EW12" s="85"/>
      <c r="EX12" s="85"/>
      <c r="EY12" s="95" t="s">
        <v>144</v>
      </c>
      <c r="EZ12" s="96">
        <f>IF($EZ$8,FE7,"-")</f>
        <v>37.5</v>
      </c>
      <c r="FA12" s="96">
        <f>IF($EZ$8,FF7,"-")</f>
        <v>37</v>
      </c>
      <c r="FB12" s="96">
        <f>IF($EZ$8,FG7,"-")</f>
        <v>39.5</v>
      </c>
      <c r="FC12" s="96">
        <f>IF($EZ$8,FH7,"-")</f>
        <v>39.1</v>
      </c>
      <c r="FD12" s="96">
        <f>IF($EZ$8,FI7,"-")</f>
        <v>37.299999999999997</v>
      </c>
      <c r="FE12" s="85"/>
      <c r="FF12" s="85"/>
      <c r="FG12" s="85"/>
      <c r="FH12" s="85"/>
      <c r="FI12" s="95" t="s">
        <v>144</v>
      </c>
      <c r="FJ12" s="96">
        <f>IF($FJ$8,FO7,"-")</f>
        <v>23.1</v>
      </c>
      <c r="FK12" s="96">
        <f>IF($FJ$8,FP7,"-")</f>
        <v>22.6</v>
      </c>
      <c r="FL12" s="96">
        <f>IF($FJ$8,FQ7,"-")</f>
        <v>22</v>
      </c>
      <c r="FM12" s="96">
        <f>IF($FJ$8,FR7,"-")</f>
        <v>21.4</v>
      </c>
      <c r="FN12" s="96">
        <f>IF($FJ$8,FS7,"-")</f>
        <v>19.2</v>
      </c>
      <c r="FO12" s="85"/>
      <c r="FP12" s="85"/>
      <c r="FQ12" s="85"/>
      <c r="FR12" s="85"/>
      <c r="FS12" s="95" t="s">
        <v>144</v>
      </c>
      <c r="FT12" s="96">
        <f>IF($FT$8,FY7,"-")</f>
        <v>146</v>
      </c>
      <c r="FU12" s="96">
        <f>IF($FT$8,FZ7,"-")</f>
        <v>120.9</v>
      </c>
      <c r="FV12" s="96">
        <f>IF($FT$8,GA7,"-")</f>
        <v>105.7</v>
      </c>
      <c r="FW12" s="96">
        <f>IF($FT$8,GB7,"-")</f>
        <v>89.4</v>
      </c>
      <c r="FX12" s="96">
        <f>IF($FT$8,GC7,"-")</f>
        <v>83.2</v>
      </c>
      <c r="FY12" s="85"/>
      <c r="FZ12" s="85"/>
      <c r="GA12" s="85"/>
      <c r="GB12" s="85"/>
      <c r="GC12" s="95" t="s">
        <v>144</v>
      </c>
      <c r="GD12" s="96">
        <f>IF($GD$8,GI7,"-")</f>
        <v>57.6</v>
      </c>
      <c r="GE12" s="96">
        <f>IF($GD$8,GJ7,"-")</f>
        <v>58.6</v>
      </c>
      <c r="GF12" s="96">
        <f>IF($GD$8,GK7,"-")</f>
        <v>61.3</v>
      </c>
      <c r="GG12" s="96">
        <f>IF($GD$8,GL7,"-")</f>
        <v>61.7</v>
      </c>
      <c r="GH12" s="96">
        <f>IF($GD$8,GM7,"-")</f>
        <v>62.1</v>
      </c>
      <c r="GI12" s="85"/>
      <c r="GJ12" s="85"/>
      <c r="GK12" s="85"/>
      <c r="GL12" s="85"/>
      <c r="GM12" s="95" t="s">
        <v>144</v>
      </c>
      <c r="GN12" s="96">
        <f>IF($GN$8,GS7,"-")</f>
        <v>1.8</v>
      </c>
      <c r="GO12" s="96">
        <f>IF($GN$8,GT7,"-")</f>
        <v>12.3</v>
      </c>
      <c r="GP12" s="96">
        <f>IF($GN$8,GU7,"-")</f>
        <v>11.9</v>
      </c>
      <c r="GQ12" s="96">
        <f>IF($GN$8,GV7,"-")</f>
        <v>13.3</v>
      </c>
      <c r="GR12" s="96">
        <f>IF($GN$8,GW7,"-")</f>
        <v>14.4</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t="str">
        <f>IF($IX$8,JC7,"-")</f>
        <v>-</v>
      </c>
      <c r="IY12" s="96" t="str">
        <f>IF($IX$8,JD7,"-")</f>
        <v>-</v>
      </c>
      <c r="IZ12" s="96" t="str">
        <f>IF($IX$8,JE7,"-")</f>
        <v>-</v>
      </c>
      <c r="JA12" s="96" t="str">
        <f>IF($IX$8,JF7,"-")</f>
        <v>-</v>
      </c>
      <c r="JB12" s="96" t="str">
        <f>IF($IX$8,JG7,"-")</f>
        <v>-</v>
      </c>
      <c r="JC12" s="85"/>
      <c r="JD12" s="85"/>
      <c r="JE12" s="85"/>
      <c r="JF12" s="85"/>
      <c r="JG12" s="95" t="s">
        <v>144</v>
      </c>
      <c r="JH12" s="96" t="str">
        <f>IF($JH$8,JM7,"-")</f>
        <v>-</v>
      </c>
      <c r="JI12" s="96" t="str">
        <f>IF($JH$8,JN7,"-")</f>
        <v>-</v>
      </c>
      <c r="JJ12" s="96" t="str">
        <f>IF($JH$8,JO7,"-")</f>
        <v>-</v>
      </c>
      <c r="JK12" s="96" t="str">
        <f>IF($JH$8,JP7,"-")</f>
        <v>-</v>
      </c>
      <c r="JL12" s="96" t="str">
        <f>IF($JH$8,JQ7,"-")</f>
        <v>-</v>
      </c>
      <c r="JM12" s="85"/>
      <c r="JN12" s="85"/>
      <c r="JO12" s="85"/>
      <c r="JP12" s="85"/>
      <c r="JQ12" s="95" t="s">
        <v>144</v>
      </c>
      <c r="JR12" s="96" t="str">
        <f>IF($JR$8,JW7,"-")</f>
        <v>-</v>
      </c>
      <c r="JS12" s="96" t="str">
        <f>IF($JR$8,JX7,"-")</f>
        <v>-</v>
      </c>
      <c r="JT12" s="96" t="str">
        <f>IF($JR$8,JY7,"-")</f>
        <v>-</v>
      </c>
      <c r="JU12" s="96" t="str">
        <f>IF($JR$8,JZ7,"-")</f>
        <v>-</v>
      </c>
      <c r="JV12" s="96" t="str">
        <f>IF($JR$8,KA7,"-")</f>
        <v>-</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t="str">
        <f>IF($KL$8,KQ7,"-")</f>
        <v>-</v>
      </c>
      <c r="KM12" s="96" t="str">
        <f>IF($KL$8,KR7,"-")</f>
        <v>-</v>
      </c>
      <c r="KN12" s="96" t="str">
        <f>IF($KL$8,KS7,"-")</f>
        <v>-</v>
      </c>
      <c r="KO12" s="96" t="str">
        <f>IF($KL$8,KT7,"-")</f>
        <v>-</v>
      </c>
      <c r="KP12" s="96" t="str">
        <f>IF($KL$8,KU7,"-")</f>
        <v>-</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147</v>
      </c>
      <c r="C14" s="100"/>
      <c r="D14" s="101"/>
      <c r="E14" s="100"/>
      <c r="F14" s="199" t="s">
        <v>148</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149</v>
      </c>
      <c r="C15" s="198"/>
      <c r="D15" s="101"/>
      <c r="E15" s="98">
        <v>1</v>
      </c>
      <c r="F15" s="198" t="s">
        <v>150</v>
      </c>
      <c r="G15" s="198"/>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153</v>
      </c>
      <c r="C16" s="198"/>
      <c r="D16" s="101"/>
      <c r="E16" s="98">
        <f>E15+1</f>
        <v>2</v>
      </c>
      <c r="F16" s="198" t="s">
        <v>154</v>
      </c>
      <c r="G16" s="198"/>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156</v>
      </c>
      <c r="C17" s="198"/>
      <c r="D17" s="101"/>
      <c r="E17" s="98">
        <f t="shared" ref="E17" si="8">E16+1</f>
        <v>3</v>
      </c>
      <c r="F17" s="198" t="s">
        <v>157</v>
      </c>
      <c r="G17" s="198"/>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f>IF(AY7="-",NA(),AY7)</f>
        <v>103.5</v>
      </c>
      <c r="AZ17" s="107">
        <f t="shared" ref="AZ17:BC17" si="9">IF(AZ7="-",NA(),AZ7)</f>
        <v>117.5</v>
      </c>
      <c r="BA17" s="107">
        <f t="shared" si="9"/>
        <v>119.2</v>
      </c>
      <c r="BB17" s="107">
        <f t="shared" si="9"/>
        <v>138.30000000000001</v>
      </c>
      <c r="BC17" s="107">
        <f t="shared" si="9"/>
        <v>131.5</v>
      </c>
      <c r="BD17" s="101"/>
      <c r="BE17" s="101"/>
      <c r="BF17" s="101"/>
      <c r="BG17" s="101"/>
      <c r="BH17" s="101"/>
      <c r="BI17" s="106" t="s">
        <v>159</v>
      </c>
      <c r="BJ17" s="107">
        <f>IF(BJ7="-",NA(),BJ7)</f>
        <v>108.8</v>
      </c>
      <c r="BK17" s="107">
        <f t="shared" ref="BK17:BN17" si="10">IF(BK7="-",NA(),BK7)</f>
        <v>122.9</v>
      </c>
      <c r="BL17" s="107">
        <f t="shared" si="10"/>
        <v>122.8</v>
      </c>
      <c r="BM17" s="107">
        <f t="shared" si="10"/>
        <v>142.6</v>
      </c>
      <c r="BN17" s="107">
        <f t="shared" si="10"/>
        <v>133.9</v>
      </c>
      <c r="BO17" s="101"/>
      <c r="BP17" s="101"/>
      <c r="BQ17" s="101"/>
      <c r="BR17" s="101"/>
      <c r="BS17" s="101"/>
      <c r="BT17" s="106" t="s">
        <v>159</v>
      </c>
      <c r="BU17" s="107">
        <f>IF(BU7="-",NA(),BU7)</f>
        <v>5060.2</v>
      </c>
      <c r="BV17" s="107">
        <f t="shared" ref="BV17:BY17" si="11">IF(BV7="-",NA(),BV7)</f>
        <v>8114.8</v>
      </c>
      <c r="BW17" s="107">
        <f t="shared" si="11"/>
        <v>1103.7</v>
      </c>
      <c r="BX17" s="107">
        <f t="shared" si="11"/>
        <v>1660.2</v>
      </c>
      <c r="BY17" s="107">
        <f t="shared" si="11"/>
        <v>2265</v>
      </c>
      <c r="BZ17" s="101"/>
      <c r="CA17" s="101"/>
      <c r="CB17" s="101"/>
      <c r="CC17" s="101"/>
      <c r="CD17" s="101"/>
      <c r="CE17" s="106" t="s">
        <v>159</v>
      </c>
      <c r="CF17" s="107">
        <f>IF(CF7="-",NA(),CF7)</f>
        <v>8284.9</v>
      </c>
      <c r="CG17" s="107">
        <f t="shared" ref="CG17:CJ17" si="12">IF(CG7="-",NA(),CG7)</f>
        <v>5660.9</v>
      </c>
      <c r="CH17" s="107">
        <f t="shared" si="12"/>
        <v>6341.5</v>
      </c>
      <c r="CI17" s="107">
        <f t="shared" si="12"/>
        <v>5580.6</v>
      </c>
      <c r="CJ17" s="107">
        <f t="shared" si="12"/>
        <v>6265.3</v>
      </c>
      <c r="CK17" s="101"/>
      <c r="CL17" s="101"/>
      <c r="CM17" s="101"/>
      <c r="CN17" s="101"/>
      <c r="CO17" s="106" t="s">
        <v>159</v>
      </c>
      <c r="CP17" s="108">
        <f>IF(CP7="-",NA(),CP7)</f>
        <v>1124802</v>
      </c>
      <c r="CQ17" s="108">
        <f t="shared" ref="CQ17:CT17" si="13">IF(CQ7="-",NA(),CQ7)</f>
        <v>1372007</v>
      </c>
      <c r="CR17" s="108">
        <f t="shared" si="13"/>
        <v>1526892</v>
      </c>
      <c r="CS17" s="108">
        <f t="shared" si="13"/>
        <v>1685263</v>
      </c>
      <c r="CT17" s="108">
        <f t="shared" si="13"/>
        <v>1548602</v>
      </c>
      <c r="CU17" s="101"/>
      <c r="CV17" s="101"/>
      <c r="CW17" s="101"/>
      <c r="CX17" s="101"/>
      <c r="CY17" s="101"/>
      <c r="CZ17" s="106" t="s">
        <v>159</v>
      </c>
      <c r="DA17" s="107">
        <f>IF(DA7="-",NA(),DA7)</f>
        <v>39.9</v>
      </c>
      <c r="DB17" s="107">
        <f t="shared" ref="DB17:DE17" si="14">IF(DB7="-",NA(),DB7)</f>
        <v>53.3</v>
      </c>
      <c r="DC17" s="107">
        <f t="shared" si="14"/>
        <v>46.3</v>
      </c>
      <c r="DD17" s="107">
        <f t="shared" si="14"/>
        <v>45.7</v>
      </c>
      <c r="DE17" s="107">
        <f t="shared" si="14"/>
        <v>43.6</v>
      </c>
      <c r="DF17" s="101"/>
      <c r="DG17" s="101"/>
      <c r="DH17" s="101"/>
      <c r="DI17" s="101"/>
      <c r="DJ17" s="106" t="s">
        <v>159</v>
      </c>
      <c r="DK17" s="107">
        <f>IF(DK7="-",NA(),DK7)</f>
        <v>31.5</v>
      </c>
      <c r="DL17" s="107">
        <f t="shared" ref="DL17:DO17" si="15">IF(DL7="-",NA(),DL7)</f>
        <v>30.2</v>
      </c>
      <c r="DM17" s="107">
        <f t="shared" si="15"/>
        <v>31.5</v>
      </c>
      <c r="DN17" s="107">
        <f t="shared" si="15"/>
        <v>22.6</v>
      </c>
      <c r="DO17" s="107">
        <f t="shared" si="15"/>
        <v>19.399999999999999</v>
      </c>
      <c r="DP17" s="101"/>
      <c r="DQ17" s="101"/>
      <c r="DR17" s="101"/>
      <c r="DS17" s="101"/>
      <c r="DT17" s="106" t="s">
        <v>159</v>
      </c>
      <c r="DU17" s="107">
        <f>IF(DU7="-",NA(),DU7)</f>
        <v>99</v>
      </c>
      <c r="DV17" s="107">
        <f t="shared" ref="DV17:DY17" si="16">IF(DV7="-",NA(),DV7)</f>
        <v>77.900000000000006</v>
      </c>
      <c r="DW17" s="107">
        <f t="shared" si="16"/>
        <v>63.6</v>
      </c>
      <c r="DX17" s="107">
        <f t="shared" si="16"/>
        <v>51.3</v>
      </c>
      <c r="DY17" s="107">
        <f t="shared" si="16"/>
        <v>40.799999999999997</v>
      </c>
      <c r="DZ17" s="101"/>
      <c r="EA17" s="101"/>
      <c r="EB17" s="101"/>
      <c r="EC17" s="101"/>
      <c r="ED17" s="106" t="s">
        <v>159</v>
      </c>
      <c r="EE17" s="107">
        <f>IF(EE7="-",NA(),EE7)</f>
        <v>61.2</v>
      </c>
      <c r="EF17" s="107">
        <f t="shared" ref="EF17:EI17" si="17">IF(EF7="-",NA(),EF7)</f>
        <v>62.5</v>
      </c>
      <c r="EG17" s="107">
        <f t="shared" si="17"/>
        <v>65.400000000000006</v>
      </c>
      <c r="EH17" s="107">
        <f t="shared" si="17"/>
        <v>65.900000000000006</v>
      </c>
      <c r="EI17" s="107">
        <f t="shared" si="17"/>
        <v>66.599999999999994</v>
      </c>
      <c r="EJ17" s="101"/>
      <c r="EK17" s="101"/>
      <c r="EL17" s="101"/>
      <c r="EM17" s="101"/>
      <c r="EN17" s="106" t="s">
        <v>159</v>
      </c>
      <c r="EO17" s="107">
        <f>IF(EO7="-",NA(),EO7)</f>
        <v>0</v>
      </c>
      <c r="EP17" s="107">
        <f t="shared" ref="EP17:ES17" si="18">IF(EP7="-",NA(),EP7)</f>
        <v>0</v>
      </c>
      <c r="EQ17" s="107">
        <f t="shared" si="18"/>
        <v>2.1</v>
      </c>
      <c r="ER17" s="107">
        <f t="shared" si="18"/>
        <v>2.1</v>
      </c>
      <c r="ES17" s="107">
        <f t="shared" si="18"/>
        <v>2.1</v>
      </c>
      <c r="ET17" s="101"/>
      <c r="EU17" s="101"/>
      <c r="EV17" s="101"/>
      <c r="EW17" s="101"/>
      <c r="EX17" s="101"/>
      <c r="EY17" s="106" t="s">
        <v>159</v>
      </c>
      <c r="EZ17" s="107">
        <f>IF(EZ7="-",NA(),EZ7)</f>
        <v>39.9</v>
      </c>
      <c r="FA17" s="107">
        <f t="shared" ref="FA17:FD17" si="19">IF(FA7="-",NA(),FA7)</f>
        <v>53.3</v>
      </c>
      <c r="FB17" s="107">
        <f t="shared" si="19"/>
        <v>46.3</v>
      </c>
      <c r="FC17" s="107">
        <f t="shared" si="19"/>
        <v>45.7</v>
      </c>
      <c r="FD17" s="107">
        <f t="shared" si="19"/>
        <v>43.6</v>
      </c>
      <c r="FE17" s="101"/>
      <c r="FF17" s="101"/>
      <c r="FG17" s="101"/>
      <c r="FH17" s="101"/>
      <c r="FI17" s="106" t="s">
        <v>159</v>
      </c>
      <c r="FJ17" s="107">
        <f>IF(FJ7="-",NA(),FJ7)</f>
        <v>31.5</v>
      </c>
      <c r="FK17" s="107">
        <f t="shared" ref="FK17:FN17" si="20">IF(FK7="-",NA(),FK7)</f>
        <v>30.2</v>
      </c>
      <c r="FL17" s="107">
        <f t="shared" si="20"/>
        <v>31.5</v>
      </c>
      <c r="FM17" s="107">
        <f t="shared" si="20"/>
        <v>22.6</v>
      </c>
      <c r="FN17" s="107">
        <f t="shared" si="20"/>
        <v>19.399999999999999</v>
      </c>
      <c r="FO17" s="101"/>
      <c r="FP17" s="101"/>
      <c r="FQ17" s="101"/>
      <c r="FR17" s="101"/>
      <c r="FS17" s="106" t="s">
        <v>159</v>
      </c>
      <c r="FT17" s="107">
        <f>IF(FT7="-",NA(),FT7)</f>
        <v>99</v>
      </c>
      <c r="FU17" s="107">
        <f t="shared" ref="FU17:FX17" si="21">IF(FU7="-",NA(),FU7)</f>
        <v>77.900000000000006</v>
      </c>
      <c r="FV17" s="107">
        <f t="shared" si="21"/>
        <v>63.6</v>
      </c>
      <c r="FW17" s="107">
        <f t="shared" si="21"/>
        <v>51.3</v>
      </c>
      <c r="FX17" s="107">
        <f t="shared" si="21"/>
        <v>40.799999999999997</v>
      </c>
      <c r="FY17" s="101"/>
      <c r="FZ17" s="101"/>
      <c r="GA17" s="101"/>
      <c r="GB17" s="101"/>
      <c r="GC17" s="106" t="s">
        <v>159</v>
      </c>
      <c r="GD17" s="107">
        <f>IF(GD7="-",NA(),GD7)</f>
        <v>61.2</v>
      </c>
      <c r="GE17" s="107">
        <f t="shared" ref="GE17:GH17" si="22">IF(GE7="-",NA(),GE7)</f>
        <v>62.5</v>
      </c>
      <c r="GF17" s="107">
        <f t="shared" si="22"/>
        <v>65.400000000000006</v>
      </c>
      <c r="GG17" s="107">
        <f t="shared" si="22"/>
        <v>65.900000000000006</v>
      </c>
      <c r="GH17" s="107">
        <f t="shared" si="22"/>
        <v>66.599999999999994</v>
      </c>
      <c r="GI17" s="101"/>
      <c r="GJ17" s="101"/>
      <c r="GK17" s="101"/>
      <c r="GL17" s="101"/>
      <c r="GM17" s="106" t="s">
        <v>159</v>
      </c>
      <c r="GN17" s="107">
        <f>IF(GN7="-",NA(),GN7)</f>
        <v>0</v>
      </c>
      <c r="GO17" s="107">
        <f t="shared" ref="GO17:GR17" si="23">IF(GO7="-",NA(),GO7)</f>
        <v>0</v>
      </c>
      <c r="GP17" s="107">
        <f t="shared" si="23"/>
        <v>2.1</v>
      </c>
      <c r="GQ17" s="107">
        <f t="shared" si="23"/>
        <v>2.1</v>
      </c>
      <c r="GR17" s="107">
        <f t="shared" si="23"/>
        <v>2.1</v>
      </c>
      <c r="GS17" s="101"/>
      <c r="GT17" s="101"/>
      <c r="GU17" s="101"/>
      <c r="GV17" s="101"/>
      <c r="GW17" s="101"/>
      <c r="GX17" s="106" t="s">
        <v>159</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159</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159</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159</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159</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159</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159</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159</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159</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159</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159</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160</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161</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161</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161</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161</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161</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161</v>
      </c>
      <c r="DK18" s="107">
        <f>IF(DP7="-",NA(),DP7)</f>
        <v>22.3</v>
      </c>
      <c r="DL18" s="107">
        <f t="shared" ref="DL18:DO18" si="45">IF(DQ7="-",NA(),DQ7)</f>
        <v>22.1</v>
      </c>
      <c r="DM18" s="107">
        <f t="shared" si="45"/>
        <v>21.1</v>
      </c>
      <c r="DN18" s="107">
        <f t="shared" si="45"/>
        <v>20</v>
      </c>
      <c r="DO18" s="107">
        <f t="shared" si="45"/>
        <v>18.2</v>
      </c>
      <c r="DP18" s="101"/>
      <c r="DQ18" s="101"/>
      <c r="DR18" s="101"/>
      <c r="DS18" s="101"/>
      <c r="DT18" s="106" t="s">
        <v>161</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161</v>
      </c>
      <c r="EE18" s="107">
        <f>IF(EJ7="-",NA(),EJ7)</f>
        <v>57</v>
      </c>
      <c r="EF18" s="107">
        <f t="shared" ref="EF18:EI18" si="47">IF(EK7="-",NA(),EK7)</f>
        <v>57.7</v>
      </c>
      <c r="EG18" s="107">
        <f t="shared" si="47"/>
        <v>59.8</v>
      </c>
      <c r="EH18" s="107">
        <f t="shared" si="47"/>
        <v>59.6</v>
      </c>
      <c r="EI18" s="107">
        <f t="shared" si="47"/>
        <v>60.3</v>
      </c>
      <c r="EJ18" s="101"/>
      <c r="EK18" s="101"/>
      <c r="EL18" s="101"/>
      <c r="EM18" s="101"/>
      <c r="EN18" s="106" t="s">
        <v>161</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161</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161</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161</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161</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161</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161</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161</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161</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161</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161</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161</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161</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161</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161</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161</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161</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162</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163</v>
      </c>
      <c r="C20" s="198"/>
      <c r="D20" s="101"/>
    </row>
    <row r="21" spans="1:374">
      <c r="A21" s="98">
        <f t="shared" si="7"/>
        <v>7</v>
      </c>
      <c r="B21" s="198" t="s">
        <v>164</v>
      </c>
      <c r="C21" s="198"/>
      <c r="D21" s="101"/>
    </row>
    <row r="22" spans="1:374">
      <c r="A22" s="98">
        <f t="shared" si="7"/>
        <v>8</v>
      </c>
      <c r="B22" s="198" t="s">
        <v>165</v>
      </c>
      <c r="C22" s="198"/>
      <c r="D22" s="101"/>
      <c r="E22" s="200" t="s">
        <v>166</v>
      </c>
      <c r="F22" s="201"/>
      <c r="G22" s="201"/>
      <c r="H22" s="201"/>
      <c r="I22" s="202"/>
    </row>
    <row r="23" spans="1:374">
      <c r="A23" s="98">
        <f t="shared" si="7"/>
        <v>9</v>
      </c>
      <c r="B23" s="198" t="s">
        <v>167</v>
      </c>
      <c r="C23" s="198"/>
      <c r="D23" s="101"/>
      <c r="E23" s="203"/>
      <c r="F23" s="204"/>
      <c r="G23" s="204"/>
      <c r="H23" s="204"/>
      <c r="I23" s="205"/>
    </row>
    <row r="24" spans="1:374">
      <c r="A24" s="98">
        <f t="shared" si="7"/>
        <v>10</v>
      </c>
      <c r="B24" s="198" t="s">
        <v>168</v>
      </c>
      <c r="C24" s="198"/>
      <c r="D24" s="101"/>
      <c r="E24" s="203"/>
      <c r="F24" s="204"/>
      <c r="G24" s="204"/>
      <c r="H24" s="204"/>
      <c r="I24" s="205"/>
    </row>
    <row r="25" spans="1:374">
      <c r="A25" s="98">
        <f t="shared" si="7"/>
        <v>11</v>
      </c>
      <c r="B25" s="198" t="s">
        <v>169</v>
      </c>
      <c r="C25" s="198"/>
      <c r="D25" s="101"/>
      <c r="E25" s="203"/>
      <c r="F25" s="204"/>
      <c r="G25" s="204"/>
      <c r="H25" s="204"/>
      <c r="I25" s="205"/>
    </row>
    <row r="26" spans="1:374">
      <c r="A26" s="98">
        <f t="shared" si="7"/>
        <v>12</v>
      </c>
      <c r="B26" s="198" t="s">
        <v>170</v>
      </c>
      <c r="C26" s="198"/>
      <c r="D26" s="101"/>
      <c r="E26" s="203"/>
      <c r="F26" s="204"/>
      <c r="G26" s="204"/>
      <c r="H26" s="204"/>
      <c r="I26" s="205"/>
    </row>
    <row r="27" spans="1:374">
      <c r="A27" s="98">
        <f t="shared" si="7"/>
        <v>13</v>
      </c>
      <c r="B27" s="198" t="s">
        <v>171</v>
      </c>
      <c r="C27" s="198"/>
      <c r="D27" s="101"/>
      <c r="E27" s="203"/>
      <c r="F27" s="204"/>
      <c r="G27" s="204"/>
      <c r="H27" s="204"/>
      <c r="I27" s="205"/>
    </row>
    <row r="28" spans="1:374">
      <c r="A28" s="98">
        <f t="shared" si="7"/>
        <v>14</v>
      </c>
      <c r="B28" s="198" t="s">
        <v>172</v>
      </c>
      <c r="C28" s="198"/>
      <c r="D28" s="101"/>
      <c r="E28" s="203"/>
      <c r="F28" s="204"/>
      <c r="G28" s="204"/>
      <c r="H28" s="204"/>
      <c r="I28" s="205"/>
    </row>
    <row r="29" spans="1:374">
      <c r="A29" s="98">
        <f t="shared" si="7"/>
        <v>15</v>
      </c>
      <c r="B29" s="198" t="s">
        <v>173</v>
      </c>
      <c r="C29" s="198"/>
      <c r="D29" s="101"/>
      <c r="E29" s="203"/>
      <c r="F29" s="204"/>
      <c r="G29" s="204"/>
      <c r="H29" s="204"/>
      <c r="I29" s="205"/>
    </row>
    <row r="30" spans="1:374">
      <c r="A30" s="98">
        <f t="shared" si="7"/>
        <v>16</v>
      </c>
      <c r="B30" s="198" t="s">
        <v>174</v>
      </c>
      <c r="C30" s="198"/>
      <c r="D30" s="101"/>
      <c r="E30" s="203"/>
      <c r="F30" s="204"/>
      <c r="G30" s="204"/>
      <c r="H30" s="204"/>
      <c r="I30" s="205"/>
    </row>
    <row r="31" spans="1:374">
      <c r="A31" s="98">
        <f t="shared" si="7"/>
        <v>17</v>
      </c>
      <c r="B31" s="198" t="s">
        <v>175</v>
      </c>
      <c r="C31" s="198"/>
      <c r="D31" s="101"/>
      <c r="E31" s="203"/>
      <c r="F31" s="204"/>
      <c r="G31" s="204"/>
      <c r="H31" s="204"/>
      <c r="I31" s="205"/>
    </row>
    <row r="32" spans="1:374">
      <c r="A32" s="98">
        <f t="shared" si="7"/>
        <v>18</v>
      </c>
      <c r="B32" s="198" t="s">
        <v>176</v>
      </c>
      <c r="C32" s="198"/>
      <c r="D32" s="101"/>
      <c r="E32" s="203"/>
      <c r="F32" s="204"/>
      <c r="G32" s="204"/>
      <c r="H32" s="204"/>
      <c r="I32" s="205"/>
    </row>
    <row r="33" spans="1:9">
      <c r="A33" s="98">
        <f t="shared" si="7"/>
        <v>19</v>
      </c>
      <c r="B33" s="198" t="s">
        <v>177</v>
      </c>
      <c r="C33" s="198"/>
      <c r="D33" s="101"/>
      <c r="E33" s="203"/>
      <c r="F33" s="204"/>
      <c r="G33" s="204"/>
      <c r="H33" s="204"/>
      <c r="I33" s="205"/>
    </row>
    <row r="34" spans="1:9">
      <c r="A34" s="98">
        <f t="shared" si="7"/>
        <v>20</v>
      </c>
      <c r="B34" s="198" t="s">
        <v>178</v>
      </c>
      <c r="C34" s="198"/>
      <c r="D34" s="101"/>
      <c r="E34" s="203"/>
      <c r="F34" s="204"/>
      <c r="G34" s="204"/>
      <c r="H34" s="204"/>
      <c r="I34" s="205"/>
    </row>
    <row r="35" spans="1:9" ht="25.5" customHeight="1">
      <c r="E35" s="206"/>
      <c r="F35" s="207"/>
      <c r="G35" s="207"/>
      <c r="H35" s="207"/>
      <c r="I35" s="208"/>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2018-02-01T05:21:04Z</cp:lastPrinted>
  <dcterms:created xsi:type="dcterms:W3CDTF">2017-12-18T05:01:52Z</dcterms:created>
  <dcterms:modified xsi:type="dcterms:W3CDTF">2018-02-20T09:40:05Z</dcterms:modified>
  <cp:category/>
</cp:coreProperties>
</file>