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2 法非適\"/>
    </mc:Choice>
  </mc:AlternateContent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H86" i="4"/>
  <c r="AL10" i="4"/>
  <c r="AD10" i="4"/>
  <c r="P10" i="4"/>
  <c r="B10" i="4"/>
  <c r="AT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<sst xmlns="http://schemas.openxmlformats.org/spreadsheetml/2006/main" count="240" uniqueCount="126">
  <si>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</si>
  <si>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</si>
  <si>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</si>
  <si>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</si>
  <si>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</si>
  <si>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</si>
  <si>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</si>
  <si>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</si>
  <si>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</si>
  <si>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</si>
  <si>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</si>
  <si>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</si>
  <si>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</si>
  <si>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</si>
  <si>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</si>
  <si>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</si>
  <si>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</si>
  <si>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</si>
  <si>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</si>
  <si>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</si>
  <si>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</si>
  <si>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</si>
  <si>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</si>
  <si>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</si>
  <si>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</si>
  <si>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</si>
  <si>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</si>
  <si>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</si>
  <si>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</si>
  <si>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</si>
  <si>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</si>
  <si>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</si>
  <si>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</si>
  <si>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</si>
  <si>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</si>
  <si>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</si>
  <si>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</si>
  <si>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</si>
  <si>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</si>
  <si>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</si>
  <si>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</si>
  <si>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</si>
  <si>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</si>
  <si>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</si>
  <si>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</si>
  <si>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</si>
  <si>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</si>
  <si>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</si>
  <si>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</si>
  <si>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</si>
  <si>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</si>
  <si>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</si>
  <si>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</si>
  <si>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</si>
  <si>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</si>
  <si>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</si>
  <si>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</si>
  <si>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</si>
  <si>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</si>
  <si>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</si>
  <si>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</si>
  <si>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</si>
  <si>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</si>
  <si>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</si>
  <si>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</si>
  <si>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</si>
  <si>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</si>
  <si>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</si>
  <si>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</si>
  <si>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</si>
  <si>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</si>
  <si>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</si>
  <si>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</si>
  <si>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</si>
  <si>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</si>
  <si>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</si>
  <si>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</si>
  <si>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</si>
  <si>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</si>
  <si>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</si>
  <si>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</si>
  <si>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</si>
  <si>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</si>
  <si>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</si>
  <si>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</si>
  <si>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</si>
  <si>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</si>
  <si>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</si>
  <si>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</si>
  <si>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</si>
  <si>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</si>
  <si>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</si>
  <si>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</si>
  <si>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</si>
  <si>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</si>
  <si>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</si>
  <si>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</si>
  <si>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</si>
  <si>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</si>
  <si>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</si>
  <si>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</si>
  <si>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</si>
  <si>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</si>
  <si>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</si>
  <si>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</si>
  <si>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</si>
  <si>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</si>
  <si>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</si>
  <si>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</si>
  <si>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</si>
  <si>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秋田県</t>
  </si>
  <si>
    <t>法非適用</t>
  </si>
  <si>
    <t>下水道事業</t>
  </si>
  <si>
    <t>流域下水道</t>
  </si>
  <si>
    <t>E1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</si>
  <si>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</si>
  <si>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</si>
  <si>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</si>
  <si>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</si>
  <si>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</si>
  <si>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</si>
  <si>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</si>
  <si>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</si>
  <si>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○収益的収支比率
・収益的収支比率については１００％を下回って
  いるが、これは建設事業に係る地方債償還金の
  一部に対し、資本的収入である一般会計からの
  繰入金を充てているためである。
・総費用に地方債償還額を含めた額については、
  関連市町村からの負担金と一般会計からの基準
  内繰入金で賄われている。
○企業債残高対事業規模比率          　　　　
・企業債残高対事業規模比率は、類似団体平均値
  よりも高い値となっているものの、企業債の償
  還により、年々減少している。
○汚水処理原価
・汚水処理原価は、減少傾向を示しているものの
　それ以上に類似団体平均値の減少幅が大きくな
  っており、直近では約１３円の開きがある。
○施設利用率・水洗化率
・施設利用率及び水洗化率は、類似団体平均値よ
  り低い水準であるものの、年々増加してきてお
  り改善傾向が見られる。
○本県では、下水道事業の事業効果や効率性を高
  めるため広域共同化を推進しており、これによ
  り施設利用率の確保等、今後も引き続き経営改
  善を図っていく。
      </t>
    <rPh sb="271" eb="273">
      <t>ゲンショウ</t>
    </rPh>
    <rPh sb="273" eb="275">
      <t>ケイコウ</t>
    </rPh>
    <rPh sb="276" eb="277">
      <t>シメ</t>
    </rPh>
    <rPh sb="288" eb="290">
      <t>イジョウ</t>
    </rPh>
    <rPh sb="297" eb="298">
      <t>チ</t>
    </rPh>
    <rPh sb="299" eb="301">
      <t>ゲンショウ</t>
    </rPh>
    <rPh sb="301" eb="302">
      <t>ハバ</t>
    </rPh>
    <rPh sb="303" eb="304">
      <t>オオ</t>
    </rPh>
    <rPh sb="315" eb="317">
      <t>チョッキン</t>
    </rPh>
    <rPh sb="319" eb="320">
      <t>ヤク</t>
    </rPh>
    <rPh sb="407" eb="408">
      <t>ホン</t>
    </rPh>
    <rPh sb="481" eb="482">
      <t>ハカ</t>
    </rPh>
    <phoneticPr fontId="4"/>
  </si>
  <si>
    <t xml:space="preserve">○現在、Ｈ２４末に策定した管路施設の長寿命化
  計画により、管渠の改築更新を進めている。
○本県の流域下水道は、昭和５０年代に整備を開
  始しているが、管渠破損が増加する目安となる
  ３０年以上経過する管渠については現在３０％
  未満であるが、１０年後には７０％以上に急増
  する状況にあり、今後、改築更新費の増加が懸
  念される。
○今後増大する改築更新費に対応するため、スト
  ックマネジメント計画の策定により、投資の最
  適化を図っていく。
</t>
    <rPh sb="7" eb="8">
      <t>マツ</t>
    </rPh>
    <rPh sb="48" eb="49">
      <t>ホン</t>
    </rPh>
    <phoneticPr fontId="4"/>
  </si>
  <si>
    <t>○現在の収支については、関連市町村からの負担
  金と一般会計からの基準内繰入金で賄えており
  また、地方債残高も着実に減少していることか
  ら、経営状況は年々改善傾向にあるといえる。
○ただし、今後は、人口減少による有収水量の減
  少や施設の老朽化等が予測される中で、広域共
  同化の推進、長寿命化計画やストックマネジメ
  ント計画に基づく施設の改築更新、公営企業会
  計への移行等により、更なる経営改善に取り組
  んでいく。</t>
    <rPh sb="101" eb="103">
      <t>コンゴ</t>
    </rPh>
    <rPh sb="123" eb="125">
      <t>シセツ</t>
    </rPh>
    <rPh sb="126" eb="129">
      <t>ロウキュウカ</t>
    </rPh>
    <rPh sb="148" eb="150">
      <t>スイシン</t>
    </rPh>
    <rPh sb="151" eb="155">
      <t>チョウジュミョウカ</t>
    </rPh>
    <rPh sb="155" eb="157">
      <t>ケイカク</t>
    </rPh>
    <rPh sb="174" eb="175">
      <t>モト</t>
    </rPh>
    <rPh sb="177" eb="179">
      <t>シセツ</t>
    </rPh>
    <rPh sb="180" eb="182">
      <t>カイチク</t>
    </rPh>
    <rPh sb="182" eb="184">
      <t>コウシン</t>
    </rPh>
    <rPh sb="185" eb="187">
      <t>コウエイ</t>
    </rPh>
    <rPh sb="187" eb="189">
      <t>キギョウ</t>
    </rPh>
    <rPh sb="198" eb="199">
      <t>トウ</t>
    </rPh>
    <rPh sb="203" eb="204">
      <t>サラ</t>
    </rPh>
    <rPh sb="206" eb="208">
      <t>ケイエイ</t>
    </rPh>
    <rPh sb="208" eb="210">
      <t>カイゼン</t>
    </rPh>
    <rPh sb="211" eb="212">
      <t>ト</t>
    </rPh>
    <rPh sb="213" eb="214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</si>
</sst>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0.01</c:v>
                </c:pt>
                <c:pt idx="2">
                  <c:v>0.16</c:v>
                </c:pt>
                <c:pt idx="3">
                  <c:v>0.18</c:v>
                </c:pt>
                <c:pt idx="4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315584"/>
        <c:axId val="2736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15584"/>
        <c:axId val="273601760"/>
      </c:lineChart>
      <c:dateAx>
        <c:axId val="50331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601760"/>
        <c:crosses val="autoZero"/>
        <c:auto val="1"/>
        <c:lblOffset val="100"/>
        <c:baseTimeUnit val="years"/>
      </c:dateAx>
      <c:valAx>
        <c:axId val="2736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331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69.31</c:v>
                </c:pt>
                <c:pt idx="1">
                  <c:v>68.8</c:v>
                </c:pt>
                <c:pt idx="2">
                  <c:v>68.400000000000006</c:v>
                </c:pt>
                <c:pt idx="3">
                  <c:v>67.569999999999993</c:v>
                </c:pt>
                <c:pt idx="4">
                  <c:v>67.900000000000006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602936"/>
        <c:axId val="27360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02936"/>
        <c:axId val="273603328"/>
      </c:lineChart>
      <c:dateAx>
        <c:axId val="27360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603328"/>
        <c:crosses val="autoZero"/>
        <c:auto val="1"/>
        <c:lblOffset val="100"/>
        <c:baseTimeUnit val="years"/>
      </c:dateAx>
      <c:valAx>
        <c:axId val="27360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60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25912"/>
        <c:axId val="5009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25912"/>
        <c:axId val="500926304"/>
      </c:lineChart>
      <c:dateAx>
        <c:axId val="500925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926304"/>
        <c:crosses val="autoZero"/>
        <c:auto val="1"/>
        <c:lblOffset val="100"/>
        <c:baseTimeUnit val="years"/>
      </c:dateAx>
      <c:valAx>
        <c:axId val="5009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92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51672"/>
        <c:axId val="49825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51672"/>
        <c:axId val="498252064"/>
      </c:lineChart>
      <c:dateAx>
        <c:axId val="49825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8252064"/>
        <c:crosses val="autoZero"/>
        <c:auto val="1"/>
        <c:lblOffset val="100"/>
        <c:baseTimeUnit val="years"/>
      </c:dateAx>
      <c:valAx>
        <c:axId val="49825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25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88960"/>
        <c:axId val="20068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88960"/>
        <c:axId val="200689352"/>
      </c:lineChart>
      <c:dateAx>
        <c:axId val="2006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89352"/>
        <c:crosses val="autoZero"/>
        <c:auto val="1"/>
        <c:lblOffset val="100"/>
        <c:baseTimeUnit val="years"/>
      </c:dateAx>
      <c:valAx>
        <c:axId val="20068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90528"/>
        <c:axId val="27617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90528"/>
        <c:axId val="276179632"/>
      </c:lineChart>
      <c:dateAx>
        <c:axId val="20069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179632"/>
        <c:crosses val="autoZero"/>
        <c:auto val="1"/>
        <c:lblOffset val="100"/>
        <c:baseTimeUnit val="years"/>
      </c:dateAx>
      <c:valAx>
        <c:axId val="27617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9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724.25</c:v>
                </c:pt>
                <c:pt idx="1">
                  <c:v>665.54</c:v>
                </c:pt>
                <c:pt idx="2">
                  <c:v>596.4</c:v>
                </c:pt>
                <c:pt idx="3">
                  <c:v>568.17999999999995</c:v>
                </c:pt>
                <c:pt idx="4">
                  <c:v>454.23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80808"/>
        <c:axId val="27618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469.84</c:v>
                </c:pt>
                <c:pt idx="1">
                  <c:v>438.59</c:v>
                </c:pt>
                <c:pt idx="2">
                  <c:v>407.62</c:v>
                </c:pt>
                <c:pt idx="3">
                  <c:v>359.02</c:v>
                </c:pt>
                <c:pt idx="4">
                  <c:v>306.97000000000003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180808"/>
        <c:axId val="276181200"/>
      </c:lineChart>
      <c:dateAx>
        <c:axId val="27618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181200"/>
        <c:crosses val="autoZero"/>
        <c:auto val="1"/>
        <c:lblOffset val="100"/>
        <c:baseTimeUnit val="years"/>
      </c:dateAx>
      <c:valAx>
        <c:axId val="27618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18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15392"/>
        <c:axId val="49821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15392"/>
        <c:axId val="498215784"/>
      </c:lineChart>
      <c:dateAx>
        <c:axId val="4982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8215784"/>
        <c:crosses val="autoZero"/>
        <c:auto val="1"/>
        <c:lblOffset val="100"/>
        <c:baseTimeUnit val="years"/>
      </c:dateAx>
      <c:valAx>
        <c:axId val="49821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2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72.959999999999994</c:v>
                </c:pt>
                <c:pt idx="1">
                  <c:v>69.94</c:v>
                </c:pt>
                <c:pt idx="2">
                  <c:v>73.36</c:v>
                </c:pt>
                <c:pt idx="3">
                  <c:v>72.260000000000005</c:v>
                </c:pt>
                <c:pt idx="4">
                  <c:v>70.95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08768"/>
        <c:axId val="43900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62.17</c:v>
                </c:pt>
                <c:pt idx="1">
                  <c:v>61.27</c:v>
                </c:pt>
                <c:pt idx="2">
                  <c:v>66.680000000000007</c:v>
                </c:pt>
                <c:pt idx="3">
                  <c:v>60.18</c:v>
                </c:pt>
                <c:pt idx="4">
                  <c:v>58.19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08768"/>
        <c:axId val="439009160"/>
      </c:lineChart>
      <c:dateAx>
        <c:axId val="43900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009160"/>
        <c:crosses val="autoZero"/>
        <c:auto val="1"/>
        <c:lblOffset val="100"/>
        <c:baseTimeUnit val="years"/>
      </c:dateAx>
      <c:valAx>
        <c:axId val="43900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00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59.38</c:v>
                </c:pt>
                <c:pt idx="1">
                  <c:v>60.11</c:v>
                </c:pt>
                <c:pt idx="2">
                  <c:v>61.16</c:v>
                </c:pt>
                <c:pt idx="3">
                  <c:v>62.93</c:v>
                </c:pt>
                <c:pt idx="4">
                  <c:v>63.26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264512"/>
        <c:axId val="43926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71.87</c:v>
                </c:pt>
                <c:pt idx="1">
                  <c:v>65.430000000000007</c:v>
                </c:pt>
                <c:pt idx="2">
                  <c:v>64.930000000000007</c:v>
                </c:pt>
                <c:pt idx="3">
                  <c:v>66.02</c:v>
                </c:pt>
                <c:pt idx="4">
                  <c:v>65.900000000000006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64512"/>
        <c:axId val="439264904"/>
      </c:lineChart>
      <c:dateAx>
        <c:axId val="43926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264904"/>
        <c:crosses val="autoZero"/>
        <c:auto val="1"/>
        <c:lblOffset val="100"/>
        <c:baseTimeUnit val="years"/>
      </c:dateAx>
      <c:valAx>
        <c:axId val="43926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26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78.94</c:v>
                </c:pt>
                <c:pt idx="1">
                  <c:v>79.98</c:v>
                </c:pt>
                <c:pt idx="2">
                  <c:v>80.75</c:v>
                </c:pt>
                <c:pt idx="3">
                  <c:v>81.430000000000007</c:v>
                </c:pt>
                <c:pt idx="4">
                  <c:v>82.36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266080"/>
        <c:axId val="27123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92.39</c:v>
                </c:pt>
                <c:pt idx="1">
                  <c:v>92.51</c:v>
                </c:pt>
                <c:pt idx="2">
                  <c:v>92.69</c:v>
                </c:pt>
                <c:pt idx="3">
                  <c:v>92.96</c:v>
                </c:pt>
                <c:pt idx="4">
                  <c:v>92.8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66080"/>
        <c:axId val="271238920"/>
      </c:lineChart>
      <c:dateAx>
        <c:axId val="4392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238920"/>
        <c:crosses val="autoZero"/>
        <c:auto val="1"/>
        <c:lblOffset val="100"/>
        <c:baseTimeUnit val="years"/>
      </c:dateAx>
      <c:valAx>
        <c:axId val="27123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2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【306.90】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秋田県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流域下水道</v>
      </c>
      <c r="Q8" s="48"/>
      <c r="R8" s="48"/>
      <c r="S8" s="48"/>
      <c r="T8" s="48"/>
      <c r="U8" s="48"/>
      <c r="V8" s="48"/>
      <c r="W8" s="48" t="str">
        <f>データ!L6</f>
        <v>E1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1029196</v>
      </c>
      <c r="AM8" s="50"/>
      <c r="AN8" s="50"/>
      <c r="AO8" s="50"/>
      <c r="AP8" s="50"/>
      <c r="AQ8" s="50"/>
      <c r="AR8" s="50"/>
      <c r="AS8" s="50"/>
      <c r="AT8" s="45">
        <f>データ!T6</f>
        <v>11637.52</v>
      </c>
      <c r="AU8" s="45"/>
      <c r="AV8" s="45"/>
      <c r="AW8" s="45"/>
      <c r="AX8" s="45"/>
      <c r="AY8" s="45"/>
      <c r="AZ8" s="45"/>
      <c r="BA8" s="45"/>
      <c r="BB8" s="45">
        <f>データ!U6</f>
        <v>88.44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62.43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0</v>
      </c>
      <c r="AE10" s="50"/>
      <c r="AF10" s="50"/>
      <c r="AG10" s="50"/>
      <c r="AH10" s="50"/>
      <c r="AI10" s="50"/>
      <c r="AJ10" s="50"/>
      <c r="AK10" s="2"/>
      <c r="AL10" s="50">
        <f>データ!V6</f>
        <v>469140</v>
      </c>
      <c r="AM10" s="50"/>
      <c r="AN10" s="50"/>
      <c r="AO10" s="50"/>
      <c r="AP10" s="50"/>
      <c r="AQ10" s="50"/>
      <c r="AR10" s="50"/>
      <c r="AS10" s="50"/>
      <c r="AT10" s="45">
        <f>データ!W6</f>
        <v>147.19999999999999</v>
      </c>
      <c r="AU10" s="45"/>
      <c r="AV10" s="45"/>
      <c r="AW10" s="45"/>
      <c r="AX10" s="45"/>
      <c r="AY10" s="45"/>
      <c r="AZ10" s="45"/>
      <c r="BA10" s="45"/>
      <c r="BB10" s="45">
        <f>データ!X6</f>
        <v>3187.09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【306.90】</v>
      </c>
      <c r="I86" s="26" t="str">
        <f>データ!CA6</f>
        <v>【0.00】</v>
      </c>
      <c r="J86" s="26" t="str">
        <f>データ!CL6</f>
        <v>【60.62】</v>
      </c>
      <c r="K86" s="26" t="str">
        <f>データ!CW6</f>
        <v>【65.75】</v>
      </c>
      <c r="L86" s="26" t="str">
        <f>データ!DH6</f>
        <v>【92.25】</v>
      </c>
      <c r="M86" s="26" t="s">
        <v>56</v>
      </c>
      <c r="N86" s="26" t="s">
        <v>56</v>
      </c>
      <c r="O86" s="26" t="str">
        <f>データ!EO6</f>
        <v>【0.07】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12" scale="6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50008</v>
      </c>
      <c r="D6" s="33">
        <f t="shared" si="3"/>
        <v>47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秋田県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62.43</v>
      </c>
      <c r="Q6" s="34">
        <f t="shared" si="3"/>
        <v>100</v>
      </c>
      <c r="R6" s="34">
        <f t="shared" si="3"/>
        <v>0</v>
      </c>
      <c r="S6" s="34">
        <f t="shared" si="3"/>
        <v>1029196</v>
      </c>
      <c r="T6" s="34">
        <f t="shared" si="3"/>
        <v>11637.52</v>
      </c>
      <c r="U6" s="34">
        <f t="shared" si="3"/>
        <v>88.44</v>
      </c>
      <c r="V6" s="34">
        <f t="shared" si="3"/>
        <v>469140</v>
      </c>
      <c r="W6" s="34">
        <f t="shared" si="3"/>
        <v>147.19999999999999</v>
      </c>
      <c r="X6" s="34">
        <f t="shared" si="3"/>
        <v>3187.09</v>
      </c>
      <c r="Y6" s="35">
        <f>IF(Y7="",NA(),Y7)</f>
        <v>69.31</v>
      </c>
      <c r="Z6" s="35">
        <f t="shared" ref="Z6:AH6" si="4">IF(Z7="",NA(),Z7)</f>
        <v>68.8</v>
      </c>
      <c r="AA6" s="35">
        <f t="shared" si="4"/>
        <v>68.400000000000006</v>
      </c>
      <c r="AB6" s="35">
        <f t="shared" si="4"/>
        <v>67.569999999999993</v>
      </c>
      <c r="AC6" s="35">
        <f t="shared" si="4"/>
        <v>67.900000000000006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724.25</v>
      </c>
      <c r="BG6" s="35">
        <f t="shared" ref="BG6:BO6" si="7">IF(BG7="",NA(),BG7)</f>
        <v>665.54</v>
      </c>
      <c r="BH6" s="35">
        <f t="shared" si="7"/>
        <v>596.4</v>
      </c>
      <c r="BI6" s="35">
        <f t="shared" si="7"/>
        <v>568.17999999999995</v>
      </c>
      <c r="BJ6" s="35">
        <f t="shared" si="7"/>
        <v>454.23</v>
      </c>
      <c r="BK6" s="35">
        <f t="shared" si="7"/>
        <v>469.84</v>
      </c>
      <c r="BL6" s="35">
        <f t="shared" si="7"/>
        <v>438.59</v>
      </c>
      <c r="BM6" s="35">
        <f t="shared" si="7"/>
        <v>407.62</v>
      </c>
      <c r="BN6" s="35">
        <f t="shared" si="7"/>
        <v>359.02</v>
      </c>
      <c r="BO6" s="35">
        <f t="shared" si="7"/>
        <v>306.97000000000003</v>
      </c>
      <c r="BP6" s="34" t="str">
        <f>IF(BP7="","",IF(BP7="-","【-】","【"&amp;SUBSTITUTE(TEXT(BP7,"#,##0.00"),"-","△")&amp;"】"))</f>
        <v>【306.90】</v>
      </c>
      <c r="BQ6" s="34">
        <f>IF(BQ7="",NA(),BQ7)</f>
        <v>0</v>
      </c>
      <c r="BR6" s="34">
        <f t="shared" ref="BR6:BZ6" si="8">IF(BR7="",NA(),BR7)</f>
        <v>0</v>
      </c>
      <c r="BS6" s="34">
        <f t="shared" si="8"/>
        <v>0</v>
      </c>
      <c r="BT6" s="34">
        <f t="shared" si="8"/>
        <v>0</v>
      </c>
      <c r="BU6" s="34">
        <f t="shared" si="8"/>
        <v>0</v>
      </c>
      <c r="BV6" s="34">
        <f t="shared" si="8"/>
        <v>0</v>
      </c>
      <c r="BW6" s="34">
        <f t="shared" si="8"/>
        <v>0</v>
      </c>
      <c r="BX6" s="34">
        <f t="shared" si="8"/>
        <v>0</v>
      </c>
      <c r="BY6" s="34">
        <f t="shared" si="8"/>
        <v>0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>
        <f>IF(CB7="",NA(),CB7)</f>
        <v>72.959999999999994</v>
      </c>
      <c r="CC6" s="35">
        <f t="shared" ref="CC6:CK6" si="9">IF(CC7="",NA(),CC7)</f>
        <v>69.94</v>
      </c>
      <c r="CD6" s="35">
        <f t="shared" si="9"/>
        <v>73.36</v>
      </c>
      <c r="CE6" s="35">
        <f t="shared" si="9"/>
        <v>72.260000000000005</v>
      </c>
      <c r="CF6" s="35">
        <f t="shared" si="9"/>
        <v>70.95</v>
      </c>
      <c r="CG6" s="35">
        <f t="shared" si="9"/>
        <v>62.17</v>
      </c>
      <c r="CH6" s="35">
        <f t="shared" si="9"/>
        <v>61.27</v>
      </c>
      <c r="CI6" s="35">
        <f t="shared" si="9"/>
        <v>66.680000000000007</v>
      </c>
      <c r="CJ6" s="35">
        <f t="shared" si="9"/>
        <v>60.18</v>
      </c>
      <c r="CK6" s="35">
        <f t="shared" si="9"/>
        <v>58.19</v>
      </c>
      <c r="CL6" s="34" t="str">
        <f>IF(CL7="","",IF(CL7="-","【-】","【"&amp;SUBSTITUTE(TEXT(CL7,"#,##0.00"),"-","△")&amp;"】"))</f>
        <v>【60.62】</v>
      </c>
      <c r="CM6" s="35">
        <f>IF(CM7="",NA(),CM7)</f>
        <v>59.38</v>
      </c>
      <c r="CN6" s="35">
        <f t="shared" ref="CN6:CV6" si="10">IF(CN7="",NA(),CN7)</f>
        <v>60.11</v>
      </c>
      <c r="CO6" s="35">
        <f t="shared" si="10"/>
        <v>61.16</v>
      </c>
      <c r="CP6" s="35">
        <f t="shared" si="10"/>
        <v>62.93</v>
      </c>
      <c r="CQ6" s="35">
        <f t="shared" si="10"/>
        <v>63.26</v>
      </c>
      <c r="CR6" s="35">
        <f t="shared" si="10"/>
        <v>71.87</v>
      </c>
      <c r="CS6" s="35">
        <f t="shared" si="10"/>
        <v>65.430000000000007</v>
      </c>
      <c r="CT6" s="35">
        <f t="shared" si="10"/>
        <v>64.930000000000007</v>
      </c>
      <c r="CU6" s="35">
        <f t="shared" si="10"/>
        <v>66.02</v>
      </c>
      <c r="CV6" s="35">
        <f t="shared" si="10"/>
        <v>65.900000000000006</v>
      </c>
      <c r="CW6" s="34" t="str">
        <f>IF(CW7="","",IF(CW7="-","【-】","【"&amp;SUBSTITUTE(TEXT(CW7,"#,##0.00"),"-","△")&amp;"】"))</f>
        <v>【65.75】</v>
      </c>
      <c r="CX6" s="35">
        <f>IF(CX7="",NA(),CX7)</f>
        <v>78.94</v>
      </c>
      <c r="CY6" s="35">
        <f t="shared" ref="CY6:DG6" si="11">IF(CY7="",NA(),CY7)</f>
        <v>79.98</v>
      </c>
      <c r="CZ6" s="35">
        <f t="shared" si="11"/>
        <v>80.75</v>
      </c>
      <c r="DA6" s="35">
        <f t="shared" si="11"/>
        <v>81.430000000000007</v>
      </c>
      <c r="DB6" s="35">
        <f t="shared" si="11"/>
        <v>82.36</v>
      </c>
      <c r="DC6" s="35">
        <f t="shared" si="11"/>
        <v>92.39</v>
      </c>
      <c r="DD6" s="35">
        <f t="shared" si="11"/>
        <v>92.51</v>
      </c>
      <c r="DE6" s="35">
        <f t="shared" si="11"/>
        <v>92.69</v>
      </c>
      <c r="DF6" s="35">
        <f t="shared" si="11"/>
        <v>92.96</v>
      </c>
      <c r="DG6" s="35">
        <f t="shared" si="11"/>
        <v>92.8</v>
      </c>
      <c r="DH6" s="34" t="str">
        <f>IF(DH7="","",IF(DH7="-","【-】","【"&amp;SUBSTITUTE(TEXT(DH7,"#,##0.00"),"-","△")&amp;"】"))</f>
        <v>【92.25】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0.41</v>
      </c>
      <c r="EF6" s="35">
        <f t="shared" ref="EF6:EN6" si="14">IF(EF7="",NA(),EF7)</f>
        <v>0.01</v>
      </c>
      <c r="EG6" s="35">
        <f t="shared" si="14"/>
        <v>0.16</v>
      </c>
      <c r="EH6" s="35">
        <f t="shared" si="14"/>
        <v>0.18</v>
      </c>
      <c r="EI6" s="35">
        <f t="shared" si="14"/>
        <v>0.33</v>
      </c>
      <c r="EJ6" s="35">
        <f t="shared" si="14"/>
        <v>0.13</v>
      </c>
      <c r="EK6" s="35">
        <f t="shared" si="14"/>
        <v>0.09</v>
      </c>
      <c r="EL6" s="35">
        <f t="shared" si="14"/>
        <v>0.12</v>
      </c>
      <c r="EM6" s="35">
        <f t="shared" si="14"/>
        <v>7.0000000000000007E-2</v>
      </c>
      <c r="EN6" s="35">
        <f t="shared" si="14"/>
        <v>7.0000000000000007E-2</v>
      </c>
      <c r="EO6" s="34" t="str">
        <f>IF(EO7="","",IF(EO7="-","【-】","【"&amp;SUBSTITUTE(TEXT(EO7,"#,##0.00"),"-","△")&amp;"】"))</f>
        <v>【0.07】</v>
      </c>
    </row>
    <row r="7" spans="1:145" s="36" customFormat="1">
      <c r="A7" s="28"/>
      <c r="B7" s="37">
        <v>2016</v>
      </c>
      <c r="C7" s="37">
        <v>50008</v>
      </c>
      <c r="D7" s="37">
        <v>47</v>
      </c>
      <c r="E7" s="37">
        <v>17</v>
      </c>
      <c r="F7" s="37">
        <v>3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62.43</v>
      </c>
      <c r="Q7" s="38">
        <v>100</v>
      </c>
      <c r="R7" s="38">
        <v>0</v>
      </c>
      <c r="S7" s="38">
        <v>1029196</v>
      </c>
      <c r="T7" s="38">
        <v>11637.52</v>
      </c>
      <c r="U7" s="38">
        <v>88.44</v>
      </c>
      <c r="V7" s="38">
        <v>469140</v>
      </c>
      <c r="W7" s="38">
        <v>147.19999999999999</v>
      </c>
      <c r="X7" s="38">
        <v>3187.09</v>
      </c>
      <c r="Y7" s="38">
        <v>69.31</v>
      </c>
      <c r="Z7" s="38">
        <v>68.8</v>
      </c>
      <c r="AA7" s="38">
        <v>68.400000000000006</v>
      </c>
      <c r="AB7" s="38">
        <v>67.569999999999993</v>
      </c>
      <c r="AC7" s="38">
        <v>67.900000000000006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724.25</v>
      </c>
      <c r="BG7" s="38">
        <v>665.54</v>
      </c>
      <c r="BH7" s="38">
        <v>596.4</v>
      </c>
      <c r="BI7" s="38">
        <v>568.17999999999995</v>
      </c>
      <c r="BJ7" s="38">
        <v>454.23</v>
      </c>
      <c r="BK7" s="38">
        <v>469.84</v>
      </c>
      <c r="BL7" s="38">
        <v>438.59</v>
      </c>
      <c r="BM7" s="38">
        <v>407.62</v>
      </c>
      <c r="BN7" s="38">
        <v>359.02</v>
      </c>
      <c r="BO7" s="38">
        <v>306.97000000000003</v>
      </c>
      <c r="BP7" s="38">
        <v>306.89999999999998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72.959999999999994</v>
      </c>
      <c r="CC7" s="38">
        <v>69.94</v>
      </c>
      <c r="CD7" s="38">
        <v>73.36</v>
      </c>
      <c r="CE7" s="38">
        <v>72.260000000000005</v>
      </c>
      <c r="CF7" s="38">
        <v>70.95</v>
      </c>
      <c r="CG7" s="38">
        <v>62.17</v>
      </c>
      <c r="CH7" s="38">
        <v>61.27</v>
      </c>
      <c r="CI7" s="38">
        <v>66.680000000000007</v>
      </c>
      <c r="CJ7" s="38">
        <v>60.18</v>
      </c>
      <c r="CK7" s="38">
        <v>58.19</v>
      </c>
      <c r="CL7" s="38">
        <v>60.62</v>
      </c>
      <c r="CM7" s="38">
        <v>59.38</v>
      </c>
      <c r="CN7" s="38">
        <v>60.11</v>
      </c>
      <c r="CO7" s="38">
        <v>61.16</v>
      </c>
      <c r="CP7" s="38">
        <v>62.93</v>
      </c>
      <c r="CQ7" s="38">
        <v>63.26</v>
      </c>
      <c r="CR7" s="38">
        <v>71.87</v>
      </c>
      <c r="CS7" s="38">
        <v>65.430000000000007</v>
      </c>
      <c r="CT7" s="38">
        <v>64.930000000000007</v>
      </c>
      <c r="CU7" s="38">
        <v>66.02</v>
      </c>
      <c r="CV7" s="38">
        <v>65.900000000000006</v>
      </c>
      <c r="CW7" s="38">
        <v>65.75</v>
      </c>
      <c r="CX7" s="38">
        <v>78.94</v>
      </c>
      <c r="CY7" s="38">
        <v>79.98</v>
      </c>
      <c r="CZ7" s="38">
        <v>80.75</v>
      </c>
      <c r="DA7" s="38">
        <v>81.430000000000007</v>
      </c>
      <c r="DB7" s="38">
        <v>82.36</v>
      </c>
      <c r="DC7" s="38">
        <v>92.39</v>
      </c>
      <c r="DD7" s="38">
        <v>92.51</v>
      </c>
      <c r="DE7" s="38">
        <v>92.69</v>
      </c>
      <c r="DF7" s="38">
        <v>92.96</v>
      </c>
      <c r="DG7" s="38">
        <v>92.8</v>
      </c>
      <c r="DH7" s="38">
        <v>92.25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0.41</v>
      </c>
      <c r="EF7" s="38">
        <v>0.01</v>
      </c>
      <c r="EG7" s="38">
        <v>0.16</v>
      </c>
      <c r="EH7" s="38">
        <v>0.18</v>
      </c>
      <c r="EI7" s="38">
        <v>0.33</v>
      </c>
      <c r="EJ7" s="38">
        <v>0.13</v>
      </c>
      <c r="EK7" s="38">
        <v>0.09</v>
      </c>
      <c r="EL7" s="38">
        <v>0.12</v>
      </c>
      <c r="EM7" s="38">
        <v>7.0000000000000007E-2</v>
      </c>
      <c r="EN7" s="38">
        <v>7.0000000000000007E-2</v>
      </c>
      <c r="EO7" s="38">
        <v>7.0000000000000007E-2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2018-02-21T04:56:10Z</cp:lastPrinted>
  <dcterms:created xsi:type="dcterms:W3CDTF">2017-12-25T02:14:21Z</dcterms:created>
  <dcterms:modified xsi:type="dcterms:W3CDTF">2018-02-22T15:21:38Z</dcterms:modified>
  <cp:category/>
</cp:coreProperties>
</file>