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216 ★公表に向けて\01 各事業係提出フォルダ\02 下水道\02 法非適\"/>
    </mc:Choice>
  </mc:AlternateContent>
  <workbookProtection workbookPassword="B319" lockStructure="1"/>
  <bookViews>
    <workbookView xWindow="240" yWindow="60" windowWidth="14940" windowHeight="7872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D10" i="4"/>
  <c r="P10" i="4"/>
  <c r="AT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<sst xmlns="http://schemas.openxmlformats.org/spreadsheetml/2006/main" count="245" uniqueCount="127">
  <si>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</si>
  <si>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</si>
  <si>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</si>
  <si>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</si>
  <si>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</si>
  <si>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</si>
  <si>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</si>
  <si>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</si>
  <si>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</si>
  <si>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</si>
  <si>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</si>
  <si>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</si>
  <si>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</si>
  <si>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</si>
  <si>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</si>
  <si>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</si>
  <si>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</si>
  <si>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</si>
  <si>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</si>
  <si>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</si>
  <si>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</si>
  <si>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</si>
  <si>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</si>
  <si>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</si>
  <si>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</si>
  <si>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</si>
  <si>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</si>
  <si>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</si>
  <si>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</si>
  <si>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</si>
  <si>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</si>
  <si>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</si>
  <si>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</si>
  <si>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</si>
  <si>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</si>
  <si>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</si>
  <si>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</si>
  <si>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</si>
  <si>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</si>
  <si>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</si>
  <si>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</si>
  <si>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</si>
  <si>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</si>
  <si>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</si>
  <si>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</si>
  <si>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</si>
  <si>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</si>
  <si>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</si>
  <si>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</si>
  <si>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</si>
  <si>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</si>
  <si>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</si>
  <si>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</si>
  <si>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</si>
  <si>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</si>
  <si>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</si>
  <si>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</si>
  <si>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</si>
  <si>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</si>
  <si>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</si>
  <si>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</si>
  <si>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</si>
  <si>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</si>
  <si>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</si>
  <si>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</si>
  <si>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</si>
  <si>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</si>
  <si>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</si>
  <si>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</si>
  <si>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</si>
  <si>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</si>
  <si>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</si>
  <si>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</si>
  <si>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</si>
  <si>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</si>
  <si>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</si>
  <si>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</si>
  <si>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</si>
  <si>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</si>
  <si>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</si>
  <si>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</si>
  <si>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</si>
  <si>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</si>
  <si>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</si>
  <si>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</si>
  <si>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</si>
  <si>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</si>
  <si>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</si>
  <si>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</si>
  <si>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</si>
  <si>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</si>
  <si>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</si>
  <si>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</si>
  <si>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</si>
  <si>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</si>
  <si>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</si>
  <si>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</si>
  <si>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</si>
  <si>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</si>
  <si>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</si>
  <si>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</si>
  <si>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</si>
  <si>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</si>
  <si>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</si>
  <si>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</si>
  <si>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</si>
  <si>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</si>
  <si>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</si>
  <si>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</si>
  <si>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</si>
  <si>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</si>
  <si>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秋田県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</si>
  <si>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</si>
  <si>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</si>
  <si>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</si>
  <si>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</si>
  <si>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</si>
  <si>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</si>
  <si>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</si>
  <si>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</si>
  <si>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</si>
  <si>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</si>
  <si>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</si>
  <si>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</si>
  <si>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○本事業は、十和田湖の水質保全を目的として、
  青森県と共同で実施している。そのため、類似
  団体として挙げられている市町村事業との単純
  な比較はできないものと考えられる。
○収益的収支比率
・収益的収支比率は、６０％台で推移している。
・使用料収入のうち約９割がホテル等の宿泊施設
  が占めており、これらの収入変動が指標の増減
  に影響を与えている。
○企業債残高対事業規模比率
・企業債の償還に伴い、減少してきている。
○経費回収率
・経費回収率の分母にあたる汚水処理費用は、青
  森県における汚水処理費用のうち秋田県分の負
  担費用であり、流入水量等により負担割合を決
  めることとしている。
・近年は、本県の流入水量の増減等により、経費
  回収率は微増減を繰り返している。
○汚水処理原価
・経費回収率と同様、増減を繰り返している。
○水洗化率
・水洗化率は、水洗化済み箇所の人口減少に伴い
　年々減少傾向となっている。
</t>
    <rPh sb="84" eb="85">
      <t>カンガ</t>
    </rPh>
    <rPh sb="222" eb="224">
      <t>ケイヒ</t>
    </rPh>
    <rPh sb="224" eb="227">
      <t>カイシュウリツ</t>
    </rPh>
    <rPh sb="356" eb="358">
      <t>オスイ</t>
    </rPh>
    <rPh sb="358" eb="360">
      <t>ショリ</t>
    </rPh>
    <rPh sb="360" eb="362">
      <t>ゲンカ</t>
    </rPh>
    <rPh sb="387" eb="389">
      <t>スイセン</t>
    </rPh>
    <rPh sb="389" eb="390">
      <t>カ</t>
    </rPh>
    <rPh sb="390" eb="391">
      <t>リツ</t>
    </rPh>
    <phoneticPr fontId="4"/>
  </si>
  <si>
    <t>○当事業においては、管渠破損が増加する目安と
  される整備から３０年経過する管渠は現在のと
  ころ無いが、今後１０年間で処理区全体の約７
  割が３０年以上経過する管渠となることから、
  改築更新時期が集中する恐れがある。</t>
    <phoneticPr fontId="4"/>
  </si>
  <si>
    <t xml:space="preserve">○県内有数の観光地である十和田湖の水質保全の
  ため本事業を継続していくとともに、施設計画
  の見直しによる維持管理費用の最適化、ストッ
  クマネジメント計画の策定による投資の最適化
  等を青森県と共に図っていく。
○更に、平成３２年度に公営企業会計へ移行する
  とともに、更なる経営改善にも取り組んでいく。
</t>
    <rPh sb="42" eb="44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</si>
</sst>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9589768"/>
        <c:axId val="43959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9768"/>
        <c:axId val="439590160"/>
      </c:lineChart>
      <c:dateAx>
        <c:axId val="439589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9590160"/>
        <c:crosses val="autoZero"/>
        <c:auto val="1"/>
        <c:lblOffset val="100"/>
        <c:baseTimeUnit val="years"/>
      </c:dateAx>
      <c:valAx>
        <c:axId val="43959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9589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61.14</c:v>
                </c:pt>
                <c:pt idx="1">
                  <c:v>61.11</c:v>
                </c:pt>
                <c:pt idx="2">
                  <c:v>64.12</c:v>
                </c:pt>
                <c:pt idx="3">
                  <c:v>61.78</c:v>
                </c:pt>
                <c:pt idx="4">
                  <c:v>61.75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839416"/>
        <c:axId val="4908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839416"/>
        <c:axId val="490839808"/>
      </c:lineChart>
      <c:dateAx>
        <c:axId val="49083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0839808"/>
        <c:crosses val="autoZero"/>
        <c:auto val="1"/>
        <c:lblOffset val="100"/>
        <c:baseTimeUnit val="years"/>
      </c:dateAx>
      <c:valAx>
        <c:axId val="4908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0839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151968"/>
        <c:axId val="46915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151968"/>
        <c:axId val="469152360"/>
      </c:lineChart>
      <c:dateAx>
        <c:axId val="4691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9152360"/>
        <c:crosses val="autoZero"/>
        <c:auto val="1"/>
        <c:lblOffset val="100"/>
        <c:baseTimeUnit val="years"/>
      </c:dateAx>
      <c:valAx>
        <c:axId val="46915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915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10200"/>
        <c:axId val="27301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10200"/>
        <c:axId val="273010592"/>
      </c:lineChart>
      <c:dateAx>
        <c:axId val="273010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010592"/>
        <c:crosses val="autoZero"/>
        <c:auto val="1"/>
        <c:lblOffset val="100"/>
        <c:baseTimeUnit val="years"/>
      </c:dateAx>
      <c:valAx>
        <c:axId val="27301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010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11768"/>
        <c:axId val="27179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11768"/>
        <c:axId val="271799056"/>
      </c:lineChart>
      <c:dateAx>
        <c:axId val="273011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799056"/>
        <c:crosses val="autoZero"/>
        <c:auto val="1"/>
        <c:lblOffset val="100"/>
        <c:baseTimeUnit val="years"/>
      </c:dateAx>
      <c:valAx>
        <c:axId val="27179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3011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00232"/>
        <c:axId val="27180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00232"/>
        <c:axId val="271800624"/>
      </c:lineChart>
      <c:dateAx>
        <c:axId val="271800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800624"/>
        <c:crosses val="autoZero"/>
        <c:auto val="1"/>
        <c:lblOffset val="100"/>
        <c:baseTimeUnit val="years"/>
      </c:dateAx>
      <c:valAx>
        <c:axId val="27180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800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2995.76</c:v>
                </c:pt>
                <c:pt idx="1">
                  <c:v>3426.89</c:v>
                </c:pt>
                <c:pt idx="2">
                  <c:v>3328.32</c:v>
                </c:pt>
                <c:pt idx="3">
                  <c:v>2940.33</c:v>
                </c:pt>
                <c:pt idx="4">
                  <c:v>1933.32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01800"/>
        <c:axId val="27180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801800"/>
        <c:axId val="271802192"/>
      </c:lineChart>
      <c:dateAx>
        <c:axId val="271801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802192"/>
        <c:crosses val="autoZero"/>
        <c:auto val="1"/>
        <c:lblOffset val="100"/>
        <c:baseTimeUnit val="years"/>
      </c:dateAx>
      <c:valAx>
        <c:axId val="27180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71801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14.35</c:v>
                </c:pt>
                <c:pt idx="1">
                  <c:v>11.38</c:v>
                </c:pt>
                <c:pt idx="2">
                  <c:v>9.61</c:v>
                </c:pt>
                <c:pt idx="3">
                  <c:v>11.3</c:v>
                </c:pt>
                <c:pt idx="4">
                  <c:v>10.61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81424"/>
        <c:axId val="664581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81424"/>
        <c:axId val="664581816"/>
      </c:lineChart>
      <c:dateAx>
        <c:axId val="664581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81816"/>
        <c:crosses val="autoZero"/>
        <c:auto val="1"/>
        <c:lblOffset val="100"/>
        <c:baseTimeUnit val="years"/>
      </c:dateAx>
      <c:valAx>
        <c:axId val="664581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81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1628.66</c:v>
                </c:pt>
                <c:pt idx="1">
                  <c:v>2000.83</c:v>
                </c:pt>
                <c:pt idx="2">
                  <c:v>2413.9</c:v>
                </c:pt>
                <c:pt idx="3">
                  <c:v>2065.0300000000002</c:v>
                </c:pt>
                <c:pt idx="4">
                  <c:v>2245.59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82992"/>
        <c:axId val="664583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82992"/>
        <c:axId val="664583384"/>
      </c:lineChart>
      <c:dateAx>
        <c:axId val="66458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4583384"/>
        <c:crosses val="autoZero"/>
        <c:auto val="1"/>
        <c:lblOffset val="100"/>
        <c:baseTimeUnit val="years"/>
      </c:dateAx>
      <c:valAx>
        <c:axId val="664583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8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584560"/>
        <c:axId val="493679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584560"/>
        <c:axId val="493679624"/>
      </c:lineChart>
      <c:dateAx>
        <c:axId val="66458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679624"/>
        <c:crosses val="autoZero"/>
        <c:auto val="1"/>
        <c:lblOffset val="100"/>
        <c:baseTimeUnit val="years"/>
      </c:dateAx>
      <c:valAx>
        <c:axId val="493679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458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94.74</c:v>
                </c:pt>
                <c:pt idx="1">
                  <c:v>93.7</c:v>
                </c:pt>
                <c:pt idx="2">
                  <c:v>92.97</c:v>
                </c:pt>
                <c:pt idx="3">
                  <c:v>91.96</c:v>
                </c:pt>
                <c:pt idx="4">
                  <c:v>88.29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80800"/>
        <c:axId val="49368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80800"/>
        <c:axId val="493681192"/>
      </c:lineChart>
      <c:dateAx>
        <c:axId val="49368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3681192"/>
        <c:crosses val="autoZero"/>
        <c:auto val="1"/>
        <c:lblOffset val="100"/>
        <c:baseTimeUnit val="years"/>
      </c:dateAx>
      <c:valAx>
        <c:axId val="49368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368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60" zoomScaleNormal="60" workbookViewId="0"/>
  </sheetViews>
  <sheetFormatPr defaultColWidth="2.6640625" defaultRowHeight="13.2"/>
  <cols>
    <col min="1" max="1" width="2.6640625" style="3" customWidth="1"/>
    <col min="2" max="62" width="3.77734375" style="3" customWidth="1"/>
    <col min="63" max="63" width="2.6640625" style="3"/>
    <col min="64" max="78" width="3.109375" style="3" customWidth="1"/>
    <col min="79" max="79" width="4.44140625" style="3" bestFit="1" customWidth="1"/>
    <col min="80" max="80" width="2.6640625" style="3"/>
    <col min="81" max="82" width="4.44140625" style="3" bestFit="1" customWidth="1"/>
    <col min="83" max="16384" width="2.6640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秋田県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123</v>
      </c>
      <c r="AE8" s="49"/>
      <c r="AF8" s="49"/>
      <c r="AG8" s="49"/>
      <c r="AH8" s="49"/>
      <c r="AI8" s="49"/>
      <c r="AJ8" s="49"/>
      <c r="AK8" s="4"/>
      <c r="AL8" s="50">
        <f>データ!S6</f>
        <v>1029196</v>
      </c>
      <c r="AM8" s="50"/>
      <c r="AN8" s="50"/>
      <c r="AO8" s="50"/>
      <c r="AP8" s="50"/>
      <c r="AQ8" s="50"/>
      <c r="AR8" s="50"/>
      <c r="AS8" s="50"/>
      <c r="AT8" s="45">
        <f>データ!T6</f>
        <v>11637.52</v>
      </c>
      <c r="AU8" s="45"/>
      <c r="AV8" s="45"/>
      <c r="AW8" s="45"/>
      <c r="AX8" s="45"/>
      <c r="AY8" s="45"/>
      <c r="AZ8" s="45"/>
      <c r="BA8" s="45"/>
      <c r="BB8" s="45">
        <f>データ!U6</f>
        <v>88.44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2.08</v>
      </c>
      <c r="Q10" s="45"/>
      <c r="R10" s="45"/>
      <c r="S10" s="45"/>
      <c r="T10" s="45"/>
      <c r="U10" s="45"/>
      <c r="V10" s="45"/>
      <c r="W10" s="45">
        <f>データ!Q6</f>
        <v>64.84</v>
      </c>
      <c r="X10" s="45"/>
      <c r="Y10" s="45"/>
      <c r="Z10" s="45"/>
      <c r="AA10" s="45"/>
      <c r="AB10" s="45"/>
      <c r="AC10" s="45"/>
      <c r="AD10" s="50">
        <f>データ!R6</f>
        <v>2100</v>
      </c>
      <c r="AE10" s="50"/>
      <c r="AF10" s="50"/>
      <c r="AG10" s="50"/>
      <c r="AH10" s="50"/>
      <c r="AI10" s="50"/>
      <c r="AJ10" s="50"/>
      <c r="AK10" s="2"/>
      <c r="AL10" s="50">
        <f>データ!V6</f>
        <v>111</v>
      </c>
      <c r="AM10" s="50"/>
      <c r="AN10" s="50"/>
      <c r="AO10" s="50"/>
      <c r="AP10" s="50"/>
      <c r="AQ10" s="50"/>
      <c r="AR10" s="50"/>
      <c r="AS10" s="50"/>
      <c r="AT10" s="45">
        <f>データ!W6</f>
        <v>0.54</v>
      </c>
      <c r="AU10" s="45"/>
      <c r="AV10" s="45"/>
      <c r="AW10" s="45"/>
      <c r="AX10" s="45"/>
      <c r="AY10" s="45"/>
      <c r="AZ10" s="45"/>
      <c r="BA10" s="45"/>
      <c r="BB10" s="45">
        <f>データ!X6</f>
        <v>205.56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125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126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57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12" scale="6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ColWidth="9" defaultRowHeight="13.2"/>
  <cols>
    <col min="1" max="1" width="9" style="3"/>
    <col min="2" max="144" width="11.88671875" style="3" customWidth="1"/>
    <col min="145" max="16384" width="9" style="3"/>
  </cols>
  <sheetData>
    <row r="1" spans="1:14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77" t="s">
        <v>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68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69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70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71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72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73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74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75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76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77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78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79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80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81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>
      <c r="A6" s="28" t="s">
        <v>110</v>
      </c>
      <c r="B6" s="33">
        <f>B7</f>
        <v>2016</v>
      </c>
      <c r="C6" s="33">
        <f t="shared" ref="C6:X6" si="3">C7</f>
        <v>50008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秋田県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2.08</v>
      </c>
      <c r="Q6" s="34">
        <f t="shared" si="3"/>
        <v>64.84</v>
      </c>
      <c r="R6" s="34">
        <f t="shared" si="3"/>
        <v>2100</v>
      </c>
      <c r="S6" s="34">
        <f t="shared" si="3"/>
        <v>1029196</v>
      </c>
      <c r="T6" s="34">
        <f t="shared" si="3"/>
        <v>11637.52</v>
      </c>
      <c r="U6" s="34">
        <f t="shared" si="3"/>
        <v>88.44</v>
      </c>
      <c r="V6" s="34">
        <f t="shared" si="3"/>
        <v>111</v>
      </c>
      <c r="W6" s="34">
        <f t="shared" si="3"/>
        <v>0.54</v>
      </c>
      <c r="X6" s="34">
        <f t="shared" si="3"/>
        <v>205.56</v>
      </c>
      <c r="Y6" s="35">
        <f>IF(Y7="",NA(),Y7)</f>
        <v>61.14</v>
      </c>
      <c r="Z6" s="35">
        <f t="shared" ref="Z6:AH6" si="4">IF(Z7="",NA(),Z7)</f>
        <v>61.11</v>
      </c>
      <c r="AA6" s="35">
        <f t="shared" si="4"/>
        <v>64.12</v>
      </c>
      <c r="AB6" s="35">
        <f t="shared" si="4"/>
        <v>61.78</v>
      </c>
      <c r="AC6" s="35">
        <f t="shared" si="4"/>
        <v>61.75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2995.76</v>
      </c>
      <c r="BG6" s="35">
        <f t="shared" ref="BG6:BO6" si="7">IF(BG7="",NA(),BG7)</f>
        <v>3426.89</v>
      </c>
      <c r="BH6" s="35">
        <f t="shared" si="7"/>
        <v>3328.32</v>
      </c>
      <c r="BI6" s="35">
        <f t="shared" si="7"/>
        <v>2940.33</v>
      </c>
      <c r="BJ6" s="35">
        <f t="shared" si="7"/>
        <v>1933.32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14.35</v>
      </c>
      <c r="BR6" s="35">
        <f t="shared" ref="BR6:BZ6" si="8">IF(BR7="",NA(),BR7)</f>
        <v>11.38</v>
      </c>
      <c r="BS6" s="35">
        <f t="shared" si="8"/>
        <v>9.61</v>
      </c>
      <c r="BT6" s="35">
        <f t="shared" si="8"/>
        <v>11.3</v>
      </c>
      <c r="BU6" s="35">
        <f t="shared" si="8"/>
        <v>10.61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1628.66</v>
      </c>
      <c r="CC6" s="35">
        <f t="shared" ref="CC6:CK6" si="9">IF(CC7="",NA(),CC7)</f>
        <v>2000.83</v>
      </c>
      <c r="CD6" s="35">
        <f t="shared" si="9"/>
        <v>2413.9</v>
      </c>
      <c r="CE6" s="35">
        <f t="shared" si="9"/>
        <v>2065.0300000000002</v>
      </c>
      <c r="CF6" s="35">
        <f t="shared" si="9"/>
        <v>2245.59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94.74</v>
      </c>
      <c r="CY6" s="35">
        <f t="shared" ref="CY6:DG6" si="11">IF(CY7="",NA(),CY7)</f>
        <v>93.7</v>
      </c>
      <c r="CZ6" s="35">
        <f t="shared" si="11"/>
        <v>92.97</v>
      </c>
      <c r="DA6" s="35">
        <f t="shared" si="11"/>
        <v>91.96</v>
      </c>
      <c r="DB6" s="35">
        <f t="shared" si="11"/>
        <v>88.29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50008</v>
      </c>
      <c r="D7" s="37">
        <v>47</v>
      </c>
      <c r="E7" s="37">
        <v>17</v>
      </c>
      <c r="F7" s="37">
        <v>4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2.08</v>
      </c>
      <c r="Q7" s="38">
        <v>64.84</v>
      </c>
      <c r="R7" s="38">
        <v>2100</v>
      </c>
      <c r="S7" s="38">
        <v>1029196</v>
      </c>
      <c r="T7" s="38">
        <v>11637.52</v>
      </c>
      <c r="U7" s="38">
        <v>88.44</v>
      </c>
      <c r="V7" s="38">
        <v>111</v>
      </c>
      <c r="W7" s="38">
        <v>0.54</v>
      </c>
      <c r="X7" s="38">
        <v>205.56</v>
      </c>
      <c r="Y7" s="38">
        <v>61.14</v>
      </c>
      <c r="Z7" s="38">
        <v>61.11</v>
      </c>
      <c r="AA7" s="38">
        <v>64.12</v>
      </c>
      <c r="AB7" s="38">
        <v>61.78</v>
      </c>
      <c r="AC7" s="38">
        <v>61.75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2995.76</v>
      </c>
      <c r="BG7" s="38">
        <v>3426.89</v>
      </c>
      <c r="BH7" s="38">
        <v>3328.32</v>
      </c>
      <c r="BI7" s="38">
        <v>2940.33</v>
      </c>
      <c r="BJ7" s="38">
        <v>1933.32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14.35</v>
      </c>
      <c r="BR7" s="38">
        <v>11.38</v>
      </c>
      <c r="BS7" s="38">
        <v>9.61</v>
      </c>
      <c r="BT7" s="38">
        <v>11.3</v>
      </c>
      <c r="BU7" s="38">
        <v>10.61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1628.66</v>
      </c>
      <c r="CC7" s="38">
        <v>2000.83</v>
      </c>
      <c r="CD7" s="38">
        <v>2413.9</v>
      </c>
      <c r="CE7" s="38">
        <v>2065.0300000000002</v>
      </c>
      <c r="CF7" s="38">
        <v>2245.59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 t="s">
        <v>116</v>
      </c>
      <c r="CN7" s="38" t="s">
        <v>116</v>
      </c>
      <c r="CO7" s="38" t="s">
        <v>116</v>
      </c>
      <c r="CP7" s="38" t="s">
        <v>116</v>
      </c>
      <c r="CQ7" s="38" t="s">
        <v>116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94.74</v>
      </c>
      <c r="CY7" s="38">
        <v>93.7</v>
      </c>
      <c r="CZ7" s="38">
        <v>92.97</v>
      </c>
      <c r="DA7" s="38">
        <v>91.96</v>
      </c>
      <c r="DB7" s="38">
        <v>88.29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2018-02-21T04:59:39Z</cp:lastPrinted>
  <dcterms:created xsi:type="dcterms:W3CDTF">2017-12-25T02:16:40Z</dcterms:created>
  <dcterms:modified xsi:type="dcterms:W3CDTF">2018-02-22T15:21:54Z</dcterms:modified>
  <cp:category/>
</cp:coreProperties>
</file>