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2" i="5" s="1"/>
  <c r="MJ8" i="5"/>
  <c r="MA8" i="5"/>
  <c r="LZ8" i="5"/>
  <c r="LQ8" i="5"/>
  <c r="LR12" i="5" s="1"/>
  <c r="LP8" i="5"/>
  <c r="LG8" i="5"/>
  <c r="LF8" i="5"/>
  <c r="KW8" i="5"/>
  <c r="KZ12" i="5" s="1"/>
  <c r="KV8" i="5"/>
  <c r="KU8" i="5"/>
  <c r="KL8" i="5"/>
  <c r="KM12" i="5" s="1"/>
  <c r="KK8" i="5"/>
  <c r="KB8" i="5"/>
  <c r="KD12" i="5" s="1"/>
  <c r="KA8" i="5"/>
  <c r="JR8" i="5"/>
  <c r="JU12" i="5" s="1"/>
  <c r="JQ8" i="5"/>
  <c r="JH8" i="5"/>
  <c r="JL12" i="5" s="1"/>
  <c r="JG8" i="5"/>
  <c r="IX8" i="5"/>
  <c r="JB12" i="5" s="1"/>
  <c r="IW8" i="5"/>
  <c r="IV8" i="5"/>
  <c r="IM8" i="5"/>
  <c r="IL8" i="5"/>
  <c r="IC8" i="5"/>
  <c r="IE12" i="5" s="1"/>
  <c r="IB8" i="5"/>
  <c r="HS8" i="5"/>
  <c r="HR8" i="5"/>
  <c r="HI8" i="5"/>
  <c r="HJ12"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GD8" i="5" s="1"/>
  <c r="L6" i="5"/>
  <c r="K6" i="5"/>
  <c r="J6" i="5"/>
  <c r="F3" i="4" s="1"/>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B5" i="4"/>
  <c r="N3" i="4"/>
  <c r="B3" i="4"/>
  <c r="B1" i="4"/>
  <c r="MD16" i="5" l="1"/>
  <c r="KO16" i="5"/>
  <c r="JA16" i="5"/>
  <c r="HL16" i="5"/>
  <c r="FW16" i="5"/>
  <c r="EH16" i="5"/>
  <c r="CS16" i="5"/>
  <c r="BB16" i="5"/>
  <c r="LT16" i="5"/>
  <c r="KE16" i="5"/>
  <c r="LJ16" i="5"/>
  <c r="MN16" i="5"/>
  <c r="KZ16" i="5"/>
  <c r="JK16" i="5"/>
  <c r="HV16" i="5"/>
  <c r="GG16" i="5"/>
  <c r="ER16" i="5"/>
  <c r="DD16" i="5"/>
  <c r="BM16" i="5"/>
  <c r="IP16" i="5"/>
  <c r="FM16" i="5"/>
  <c r="CI16" i="5"/>
  <c r="LT10" i="5"/>
  <c r="KE10" i="5"/>
  <c r="IP10" i="5"/>
  <c r="HB10" i="5"/>
  <c r="FM10" i="5"/>
  <c r="DX10" i="5"/>
  <c r="CI10" i="5"/>
  <c r="JU16" i="5"/>
  <c r="GQ16" i="5"/>
  <c r="DN16" i="5"/>
  <c r="LJ10" i="5"/>
  <c r="JU10" i="5"/>
  <c r="IF10" i="5"/>
  <c r="GQ10" i="5"/>
  <c r="FC10" i="5"/>
  <c r="DN10" i="5"/>
  <c r="BX10" i="5"/>
  <c r="HB16" i="5"/>
  <c r="DX16" i="5"/>
  <c r="MN10" i="5"/>
  <c r="KZ10" i="5"/>
  <c r="JK10" i="5"/>
  <c r="HV10" i="5"/>
  <c r="GG10" i="5"/>
  <c r="ER10" i="5"/>
  <c r="DD10" i="5"/>
  <c r="BM10" i="5"/>
  <c r="IF16" i="5"/>
  <c r="FC16" i="5"/>
  <c r="BX16" i="5"/>
  <c r="MD10" i="5"/>
  <c r="KO10" i="5"/>
  <c r="JA10" i="5"/>
  <c r="HL10" i="5"/>
  <c r="FW10" i="5"/>
  <c r="EH10" i="5"/>
  <c r="CS10" i="5"/>
  <c r="BB10" i="5"/>
  <c r="L11" i="4"/>
  <c r="GG18" i="5"/>
  <c r="GF18" i="5"/>
  <c r="GE18" i="5"/>
  <c r="GH18" i="5"/>
  <c r="GD18" i="5"/>
  <c r="GE12" i="5"/>
  <c r="GH12" i="5"/>
  <c r="GD12" i="5"/>
  <c r="GG12" i="5"/>
  <c r="GF12" i="5"/>
  <c r="GZ18" i="5"/>
  <c r="HB12" i="5"/>
  <c r="HC18" i="5"/>
  <c r="GY18" i="5"/>
  <c r="HB18" i="5"/>
  <c r="HA18" i="5"/>
  <c r="HV18" i="5"/>
  <c r="HT12" i="5"/>
  <c r="HU18" i="5"/>
  <c r="HT18" i="5"/>
  <c r="HW18" i="5"/>
  <c r="HS18" i="5"/>
  <c r="IN18" i="5"/>
  <c r="IP12" i="5"/>
  <c r="IQ18" i="5"/>
  <c r="IM18" i="5"/>
  <c r="IP18" i="5"/>
  <c r="IO18" i="5"/>
  <c r="LI18" i="5"/>
  <c r="LK12" i="5"/>
  <c r="LG12" i="5"/>
  <c r="LH18" i="5"/>
  <c r="LK18" i="5"/>
  <c r="LG18" i="5"/>
  <c r="LJ18" i="5"/>
  <c r="LH12" i="5"/>
  <c r="ME18" i="5"/>
  <c r="MA18" i="5"/>
  <c r="MC12" i="5"/>
  <c r="MD18" i="5"/>
  <c r="MC18" i="5"/>
  <c r="MB18" i="5"/>
  <c r="MD12" i="5"/>
  <c r="B10" i="5"/>
  <c r="F10" i="5"/>
  <c r="GY12" i="5"/>
  <c r="HI12" i="5"/>
  <c r="HS12" i="5"/>
  <c r="ID12" i="5"/>
  <c r="IN12" i="5"/>
  <c r="IY12" i="5"/>
  <c r="KW12" i="5"/>
  <c r="LJ12" i="5"/>
  <c r="MB12" i="5"/>
  <c r="EZ8" i="5"/>
  <c r="FT8" i="5"/>
  <c r="GN8" i="5"/>
  <c r="JK18" i="5"/>
  <c r="JI12" i="5"/>
  <c r="JJ18" i="5"/>
  <c r="JI18" i="5"/>
  <c r="JL18" i="5"/>
  <c r="JH18" i="5"/>
  <c r="JJ12" i="5"/>
  <c r="KC18" i="5"/>
  <c r="KE12" i="5"/>
  <c r="KF18" i="5"/>
  <c r="KB18" i="5"/>
  <c r="KE18" i="5"/>
  <c r="KD18" i="5"/>
  <c r="KF12" i="5"/>
  <c r="KB12" i="5"/>
  <c r="C10" i="5"/>
  <c r="GZ12" i="5"/>
  <c r="HU12" i="5"/>
  <c r="IO12" i="5"/>
  <c r="JT12" i="5"/>
  <c r="KL12" i="5"/>
  <c r="ME12" i="5"/>
  <c r="HM18" i="5"/>
  <c r="HI18" i="5"/>
  <c r="HK12" i="5"/>
  <c r="HL18" i="5"/>
  <c r="HK18" i="5"/>
  <c r="HJ18" i="5"/>
  <c r="IE18" i="5"/>
  <c r="IG12" i="5"/>
  <c r="IC12" i="5"/>
  <c r="ID18" i="5"/>
  <c r="IG18" i="5"/>
  <c r="IC18" i="5"/>
  <c r="IF18" i="5"/>
  <c r="KZ18" i="5"/>
  <c r="KX12" i="5"/>
  <c r="KY18" i="5"/>
  <c r="KX18" i="5"/>
  <c r="LA18" i="5"/>
  <c r="KW18" i="5"/>
  <c r="KY12" i="5"/>
  <c r="LR18" i="5"/>
  <c r="LT12" i="5"/>
  <c r="LU18" i="5"/>
  <c r="LQ18" i="5"/>
  <c r="LT18" i="5"/>
  <c r="LS18" i="5"/>
  <c r="LU12" i="5"/>
  <c r="LQ12" i="5"/>
  <c r="MN18" i="5"/>
  <c r="ML12" i="5"/>
  <c r="MM18" i="5"/>
  <c r="ML18" i="5"/>
  <c r="MO18" i="5"/>
  <c r="MK18" i="5"/>
  <c r="MM12" i="5"/>
  <c r="D10" i="5"/>
  <c r="HA12" i="5"/>
  <c r="HL12" i="5"/>
  <c r="HV12" i="5"/>
  <c r="IF12" i="5"/>
  <c r="IQ12" i="5"/>
  <c r="JH12" i="5"/>
  <c r="LA12" i="5"/>
  <c r="LS12" i="5"/>
  <c r="MK12" i="5"/>
  <c r="FJ8" i="5"/>
  <c r="JB18" i="5"/>
  <c r="IX18" i="5"/>
  <c r="IZ12" i="5"/>
  <c r="JA18" i="5"/>
  <c r="IZ18" i="5"/>
  <c r="IY18" i="5"/>
  <c r="JA12" i="5"/>
  <c r="JT18" i="5"/>
  <c r="JV12" i="5"/>
  <c r="JR12" i="5"/>
  <c r="JS18" i="5"/>
  <c r="JV18" i="5"/>
  <c r="JR18" i="5"/>
  <c r="JU18" i="5"/>
  <c r="JS12" i="5"/>
  <c r="KP18" i="5"/>
  <c r="KL18" i="5"/>
  <c r="KN12" i="5"/>
  <c r="KO18" i="5"/>
  <c r="KN18" i="5"/>
  <c r="KM18" i="5"/>
  <c r="KO12" i="5"/>
  <c r="HC12" i="5"/>
  <c r="HM12" i="5"/>
  <c r="HW12" i="5"/>
  <c r="IM12" i="5"/>
  <c r="IX12" i="5"/>
  <c r="JK12" i="5"/>
  <c r="KC12" i="5"/>
  <c r="KP12" i="5"/>
  <c r="LI12" i="5"/>
  <c r="MA12" i="5"/>
  <c r="MN12" i="5"/>
  <c r="MM16" i="5" l="1"/>
  <c r="KY16" i="5"/>
  <c r="JJ16" i="5"/>
  <c r="HU16" i="5"/>
  <c r="GF16" i="5"/>
  <c r="EQ16" i="5"/>
  <c r="DC16" i="5"/>
  <c r="BL16" i="5"/>
  <c r="MC16" i="5"/>
  <c r="KN16" i="5"/>
  <c r="LS16" i="5"/>
  <c r="LI16" i="5"/>
  <c r="JT16" i="5"/>
  <c r="IE16" i="5"/>
  <c r="GP16" i="5"/>
  <c r="FB16" i="5"/>
  <c r="DM16" i="5"/>
  <c r="BW16" i="5"/>
  <c r="HK16" i="5"/>
  <c r="EG16" i="5"/>
  <c r="BA16" i="5"/>
  <c r="MC10" i="5"/>
  <c r="KN10" i="5"/>
  <c r="IZ10" i="5"/>
  <c r="HK10" i="5"/>
  <c r="FV10" i="5"/>
  <c r="EG10" i="5"/>
  <c r="CR10" i="5"/>
  <c r="BA10" i="5"/>
  <c r="IO16" i="5"/>
  <c r="FL16" i="5"/>
  <c r="CH16" i="5"/>
  <c r="LS10" i="5"/>
  <c r="KD10" i="5"/>
  <c r="IO10" i="5"/>
  <c r="HA10" i="5"/>
  <c r="FL10" i="5"/>
  <c r="DW10" i="5"/>
  <c r="CH10" i="5"/>
  <c r="IZ16" i="5"/>
  <c r="FV16" i="5"/>
  <c r="CR16" i="5"/>
  <c r="LI10" i="5"/>
  <c r="JT10" i="5"/>
  <c r="IE10" i="5"/>
  <c r="GP10" i="5"/>
  <c r="FB10" i="5"/>
  <c r="DM10" i="5"/>
  <c r="BW10" i="5"/>
  <c r="KD16" i="5"/>
  <c r="HA16" i="5"/>
  <c r="DW16" i="5"/>
  <c r="MM10" i="5"/>
  <c r="KY10" i="5"/>
  <c r="JJ10" i="5"/>
  <c r="HU10" i="5"/>
  <c r="GF10" i="5"/>
  <c r="EQ10" i="5"/>
  <c r="DC10" i="5"/>
  <c r="BL10" i="5"/>
  <c r="J11" i="4"/>
  <c r="FB18" i="5"/>
  <c r="FA18" i="5"/>
  <c r="FD18" i="5"/>
  <c r="EZ18" i="5"/>
  <c r="FC18" i="5"/>
  <c r="FD12" i="5"/>
  <c r="EZ12" i="5"/>
  <c r="FC12" i="5"/>
  <c r="FB12" i="5"/>
  <c r="FA12" i="5"/>
  <c r="FK18" i="5"/>
  <c r="FN18" i="5"/>
  <c r="FJ18" i="5"/>
  <c r="FM18" i="5"/>
  <c r="FL18" i="5"/>
  <c r="FM12" i="5"/>
  <c r="FL12" i="5"/>
  <c r="FK12" i="5"/>
  <c r="FN12" i="5"/>
  <c r="FJ12" i="5"/>
  <c r="LH16" i="5"/>
  <c r="JS16" i="5"/>
  <c r="ID16" i="5"/>
  <c r="GO16" i="5"/>
  <c r="FA16" i="5"/>
  <c r="DL16" i="5"/>
  <c r="BV16" i="5"/>
  <c r="ML16" i="5"/>
  <c r="KX16" i="5"/>
  <c r="MB16" i="5"/>
  <c r="KM16" i="5"/>
  <c r="LR16" i="5"/>
  <c r="KC16" i="5"/>
  <c r="IN16" i="5"/>
  <c r="GZ16" i="5"/>
  <c r="FK16" i="5"/>
  <c r="DV16" i="5"/>
  <c r="CG16" i="5"/>
  <c r="JI16" i="5"/>
  <c r="GE16" i="5"/>
  <c r="DB16" i="5"/>
  <c r="ML10" i="5"/>
  <c r="KX10" i="5"/>
  <c r="JI10" i="5"/>
  <c r="HT10" i="5"/>
  <c r="GE10" i="5"/>
  <c r="EP10" i="5"/>
  <c r="DB10" i="5"/>
  <c r="BK10" i="5"/>
  <c r="HJ16" i="5"/>
  <c r="EF16" i="5"/>
  <c r="AZ16" i="5"/>
  <c r="MB10" i="5"/>
  <c r="KM10" i="5"/>
  <c r="IY10" i="5"/>
  <c r="HJ10" i="5"/>
  <c r="FU10" i="5"/>
  <c r="EF10" i="5"/>
  <c r="CQ10" i="5"/>
  <c r="AZ10" i="5"/>
  <c r="HT16" i="5"/>
  <c r="EP16" i="5"/>
  <c r="BK16" i="5"/>
  <c r="LR10" i="5"/>
  <c r="KC10" i="5"/>
  <c r="IN10" i="5"/>
  <c r="GZ10" i="5"/>
  <c r="FK10" i="5"/>
  <c r="DV10" i="5"/>
  <c r="CG10" i="5"/>
  <c r="IY16" i="5"/>
  <c r="FU16" i="5"/>
  <c r="CQ16" i="5"/>
  <c r="LH10" i="5"/>
  <c r="JS10" i="5"/>
  <c r="ID10" i="5"/>
  <c r="GO10" i="5"/>
  <c r="FA10" i="5"/>
  <c r="DL10" i="5"/>
  <c r="BV10" i="5"/>
  <c r="H11" i="4"/>
  <c r="GP18" i="5"/>
  <c r="GO18" i="5"/>
  <c r="GR18" i="5"/>
  <c r="GN18" i="5"/>
  <c r="GQ18" i="5"/>
  <c r="GR12" i="5"/>
  <c r="GN12" i="5"/>
  <c r="GQ12" i="5"/>
  <c r="GP12" i="5"/>
  <c r="GO12" i="5"/>
  <c r="LU16" i="5"/>
  <c r="KF16" i="5"/>
  <c r="IQ16" i="5"/>
  <c r="HC16" i="5"/>
  <c r="FN16" i="5"/>
  <c r="DY16" i="5"/>
  <c r="CJ16" i="5"/>
  <c r="LK16" i="5"/>
  <c r="MO16" i="5"/>
  <c r="LA16" i="5"/>
  <c r="ME16" i="5"/>
  <c r="KP16" i="5"/>
  <c r="JB16" i="5"/>
  <c r="HM16" i="5"/>
  <c r="FX16" i="5"/>
  <c r="EI16" i="5"/>
  <c r="CT16" i="5"/>
  <c r="BC16" i="5"/>
  <c r="JV16" i="5"/>
  <c r="GR16" i="5"/>
  <c r="DO16" i="5"/>
  <c r="LK10" i="5"/>
  <c r="JV10" i="5"/>
  <c r="IG10" i="5"/>
  <c r="GR10" i="5"/>
  <c r="FD10" i="5"/>
  <c r="DO10" i="5"/>
  <c r="BY10" i="5"/>
  <c r="HW16" i="5"/>
  <c r="ES16" i="5"/>
  <c r="BN16" i="5"/>
  <c r="MO10" i="5"/>
  <c r="LA10" i="5"/>
  <c r="JL10" i="5"/>
  <c r="HW10" i="5"/>
  <c r="GH10" i="5"/>
  <c r="ES10" i="5"/>
  <c r="DE10" i="5"/>
  <c r="BN10" i="5"/>
  <c r="IG16" i="5"/>
  <c r="FD16" i="5"/>
  <c r="BY16" i="5"/>
  <c r="ME10" i="5"/>
  <c r="KP10" i="5"/>
  <c r="JB10" i="5"/>
  <c r="HM10" i="5"/>
  <c r="FX10" i="5"/>
  <c r="EI10" i="5"/>
  <c r="CT10" i="5"/>
  <c r="BC10" i="5"/>
  <c r="JL16" i="5"/>
  <c r="GH16" i="5"/>
  <c r="DE16" i="5"/>
  <c r="LU10" i="5"/>
  <c r="KF10" i="5"/>
  <c r="IQ10" i="5"/>
  <c r="HC10" i="5"/>
  <c r="FN10" i="5"/>
  <c r="DY10" i="5"/>
  <c r="CJ10" i="5"/>
  <c r="N11" i="4"/>
  <c r="FX18" i="5"/>
  <c r="FT18" i="5"/>
  <c r="FW18" i="5"/>
  <c r="FV18" i="5"/>
  <c r="FU18" i="5"/>
  <c r="FV12" i="5"/>
  <c r="FU12" i="5"/>
  <c r="FX12" i="5"/>
  <c r="FT12" i="5"/>
  <c r="FW12" i="5"/>
  <c r="LQ16" i="5"/>
  <c r="KB16" i="5"/>
  <c r="IM16" i="5"/>
  <c r="GY16" i="5"/>
  <c r="FJ16" i="5"/>
  <c r="DU16" i="5"/>
  <c r="CF16" i="5"/>
  <c r="LG16" i="5"/>
  <c r="MK16" i="5"/>
  <c r="KW16" i="5"/>
  <c r="MA16" i="5"/>
  <c r="KL16" i="5"/>
  <c r="IX16" i="5"/>
  <c r="HI16" i="5"/>
  <c r="FT16" i="5"/>
  <c r="EE16" i="5"/>
  <c r="CP16" i="5"/>
  <c r="AY16" i="5"/>
  <c r="IC16" i="5"/>
  <c r="EZ16" i="5"/>
  <c r="BU16" i="5"/>
  <c r="LG10" i="5"/>
  <c r="JR10" i="5"/>
  <c r="IC10" i="5"/>
  <c r="GN10" i="5"/>
  <c r="EZ10" i="5"/>
  <c r="DK10" i="5"/>
  <c r="BU10" i="5"/>
  <c r="F11" i="4"/>
  <c r="JH16" i="5"/>
  <c r="GD16" i="5"/>
  <c r="DA16" i="5"/>
  <c r="MK10" i="5"/>
  <c r="KW10" i="5"/>
  <c r="JH10" i="5"/>
  <c r="HS10" i="5"/>
  <c r="GD10" i="5"/>
  <c r="EO10" i="5"/>
  <c r="DA10" i="5"/>
  <c r="BJ10" i="5"/>
  <c r="JR16" i="5"/>
  <c r="GN16" i="5"/>
  <c r="DK16" i="5"/>
  <c r="MA10" i="5"/>
  <c r="KL10" i="5"/>
  <c r="IX10" i="5"/>
  <c r="HI10" i="5"/>
  <c r="FT10" i="5"/>
  <c r="EE10" i="5"/>
  <c r="CP10" i="5"/>
  <c r="AY10" i="5"/>
  <c r="HS16" i="5"/>
  <c r="EO16" i="5"/>
  <c r="BJ16" i="5"/>
  <c r="LQ10" i="5"/>
  <c r="KB10" i="5"/>
  <c r="IM10" i="5"/>
  <c r="GY10" i="5"/>
  <c r="FJ10" i="5"/>
  <c r="DU10" i="5"/>
  <c r="CF10" i="5"/>
</calcChain>
</file>

<file path=xl/sharedStrings.xml><?xml version="1.0" encoding="utf-8"?>
<sst xmlns="http://schemas.openxmlformats.org/spreadsheetml/2006/main" count="808" uniqueCount="182">
  <si>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</si>
  <si>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</si>
  <si>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</si>
  <si>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</si>
  <si>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</si>
  <si>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</si>
  <si>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</si>
  <si>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</si>
  <si>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</si>
  <si>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</si>
  <si>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</si>
  <si>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</si>
  <si>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</si>
  <si>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</si>
  <si>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</si>
  <si>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</si>
  <si>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</si>
  <si>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</si>
  <si>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</si>
  <si>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</si>
  <si>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</si>
  <si>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</si>
  <si>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</si>
  <si>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</si>
  <si>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</si>
  <si>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</si>
  <si>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</si>
  <si>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</si>
  <si>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</si>
  <si>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</si>
  <si>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</si>
  <si>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</si>
  <si>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</si>
  <si>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</si>
  <si>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</si>
  <si>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</si>
  <si>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</si>
  <si>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</si>
  <si>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</si>
  <si>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</si>
  <si>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</si>
  <si>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</si>
  <si>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</si>
  <si>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</si>
  <si>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</si>
  <si>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</si>
  <si>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</si>
  <si>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</si>
  <si>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</si>
  <si>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</si>
  <si>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</si>
  <si>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</si>
  <si>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</si>
  <si>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</si>
  <si>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</si>
  <si>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</si>
  <si>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</si>
  <si>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</si>
  <si>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</si>
  <si>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</si>
  <si>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</si>
  <si>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</si>
  <si>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</si>
  <si>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</si>
  <si>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</si>
  <si>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</si>
  <si>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</si>
  <si>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</si>
  <si>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</si>
  <si>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</si>
  <si>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</si>
  <si>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</si>
  <si>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</si>
  <si>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</si>
  <si>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</si>
  <si>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</si>
  <si>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</si>
  <si>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</si>
  <si>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</si>
  <si>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</si>
  <si>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</si>
  <si>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</si>
  <si>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</si>
  <si>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</si>
  <si>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</si>
  <si>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</si>
  <si>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</si>
  <si>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</si>
  <si>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</si>
  <si>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</si>
  <si>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</si>
  <si>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</si>
  <si>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</si>
  <si>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</si>
  <si>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</si>
  <si>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</si>
  <si>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</si>
  <si>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</si>
  <si>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</si>
  <si>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</si>
  <si>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</si>
  <si>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</si>
  <si>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</si>
  <si>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</si>
  <si>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</si>
  <si>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</si>
  <si>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</si>
  <si>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</si>
  <si>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</si>
  <si>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</si>
  <si>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</si>
  <si>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</si>
  <si>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</si>
  <si>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</si>
  <si>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</si>
  <si>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</si>
  <si>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060003</t>
  </si>
  <si>
    <t>46</t>
  </si>
  <si>
    <t>04</t>
  </si>
  <si>
    <t>0</t>
  </si>
  <si>
    <t>000</t>
  </si>
  <si>
    <t>山形県</t>
  </si>
  <si>
    <t>法適用</t>
  </si>
  <si>
    <t>電気事業</t>
  </si>
  <si>
    <t/>
  </si>
  <si>
    <t>-</t>
  </si>
  <si>
    <t>平成32年３月31日　朝日川第一発電所　ほか</t>
  </si>
  <si>
    <t>平成41年３月31日　横川発電所</t>
  </si>
  <si>
    <t>無</t>
  </si>
  <si>
    <t>東北電力株式会社、株式会社やまがた新電力</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</si>
  <si>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</si>
  <si>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</si>
  <si>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</si>
  <si>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</si>
  <si>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</si>
  <si>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</si>
  <si>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</si>
  <si>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</si>
  <si>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</si>
  <si>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</si>
  <si>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</si>
  <si>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</si>
  <si>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</si>
  <si>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</si>
  <si>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</si>
  <si>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</si>
  <si>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</si>
  <si>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</si>
  <si>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</si>
  <si>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</si>
  <si>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</si>
  <si>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</si>
  <si>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</si>
  <si>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</si>
  <si>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</si>
  <si>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</si>
  <si>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</si>
  <si>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</si>
  <si>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</si>
  <si>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</si>
  <si>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</si>
  <si>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</si>
  <si>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</si>
  <si>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</si>
  <si>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</si>
  <si>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</si>
  <si>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</si>
  <si>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</si>
  <si>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</si>
  <si>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</si>
  <si>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</si>
  <si>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</si>
  <si>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</si>
  <si>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</si>
  <si>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</si>
  <si>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</si>
  <si>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</si>
  <si>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</si>
  <si>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 xml:space="preserve">
　電気事業により生じた利益は、企業債償還のための減債積立金や将来の建設改良工事に充てるための建設改良積立金に積み立てることを基本としている。また、再生可能エネルギー導入促進や産業振興等の事業に活用することを目的として、一般会計への繰り出しを実施している。今後も事業運営に必要な財源を確保しつつ、一般会計への繰り出しを通じて県民福祉の向上及び地域貢献に努める方針である。
・資本金への組入れ　 　　　　　　798,548千円
・減債積立金の積立て　　　　　　 223,999千円
・建設改良積立金の積立て　　　　 721,111千円
・一般会計への繰出し
　目的：再生可能エネルギー導入促進・産業振興等　1,250,000千円
</t>
    <phoneticPr fontId="6"/>
  </si>
  <si>
    <t xml:space="preserve">
　本県の電気事業は、従来からの経営努力に加えてFITの適用により、収益性が高く健全な経営を実施している。しかし、FIT収入割合が高いことによるFIT期間終了後の収益の減少や老朽化した施設の計画的な更新・改修の実施及びその財源の確保等の課題もあるため、今後も中長期的な視野に基づく更なる経営努力が必要である。なお、FIT期間終了後の事業のあり方については、国等の動向を踏まえて今後検討を要する。
　また、経営課題の対応方針を定めた経営戦略（計画期間：平成30年度～平成39年度）を平成29年度中に策定予定である。
</t>
    <rPh sb="60" eb="62">
      <t>シュウニュウ</t>
    </rPh>
    <rPh sb="62" eb="64">
      <t>ワリアイ</t>
    </rPh>
    <rPh sb="65" eb="66">
      <t>タカ</t>
    </rPh>
    <rPh sb="84" eb="86">
      <t>ゲンショウ</t>
    </rPh>
    <rPh sb="92" eb="94">
      <t>シセツ</t>
    </rPh>
    <rPh sb="95" eb="97">
      <t>ケイカク</t>
    </rPh>
    <rPh sb="97" eb="98">
      <t>テキ</t>
    </rPh>
    <rPh sb="99" eb="101">
      <t>コウシン</t>
    </rPh>
    <rPh sb="102" eb="104">
      <t>カイシュウ</t>
    </rPh>
    <rPh sb="105" eb="107">
      <t>ジッシ</t>
    </rPh>
    <rPh sb="107" eb="108">
      <t>オヨ</t>
    </rPh>
    <rPh sb="126" eb="128">
      <t>コンゴ</t>
    </rPh>
    <rPh sb="129" eb="132">
      <t>チュウチョウキ</t>
    </rPh>
    <rPh sb="132" eb="133">
      <t>テキ</t>
    </rPh>
    <rPh sb="134" eb="136">
      <t>シヤ</t>
    </rPh>
    <rPh sb="137" eb="138">
      <t>モト</t>
    </rPh>
    <rPh sb="140" eb="141">
      <t>サラ</t>
    </rPh>
    <rPh sb="143" eb="145">
      <t>ケイエイ</t>
    </rPh>
    <rPh sb="145" eb="147">
      <t>ドリョク</t>
    </rPh>
    <rPh sb="148" eb="150">
      <t>ヒツヨウ</t>
    </rPh>
    <rPh sb="160" eb="162">
      <t>キカン</t>
    </rPh>
    <rPh sb="162" eb="164">
      <t>シュウリョウ</t>
    </rPh>
    <rPh sb="164" eb="165">
      <t>ゴ</t>
    </rPh>
    <rPh sb="166" eb="168">
      <t>ジギョウ</t>
    </rPh>
    <rPh sb="171" eb="172">
      <t>カタ</t>
    </rPh>
    <rPh sb="178" eb="179">
      <t>クニ</t>
    </rPh>
    <rPh sb="179" eb="180">
      <t>ナド</t>
    </rPh>
    <rPh sb="181" eb="183">
      <t>ドウコウ</t>
    </rPh>
    <rPh sb="184" eb="185">
      <t>フ</t>
    </rPh>
    <rPh sb="188" eb="190">
      <t>コンゴ</t>
    </rPh>
    <rPh sb="190" eb="192">
      <t>ケントウ</t>
    </rPh>
    <rPh sb="193" eb="194">
      <t>ヨウ</t>
    </rPh>
    <rPh sb="202" eb="204">
      <t>ケイエイ</t>
    </rPh>
    <rPh sb="204" eb="206">
      <t>カダイ</t>
    </rPh>
    <rPh sb="207" eb="209">
      <t>タイオウ</t>
    </rPh>
    <rPh sb="209" eb="211">
      <t>ホウシン</t>
    </rPh>
    <rPh sb="212" eb="213">
      <t>サダ</t>
    </rPh>
    <rPh sb="215" eb="217">
      <t>ケイエイ</t>
    </rPh>
    <rPh sb="217" eb="219">
      <t>センリャク</t>
    </rPh>
    <rPh sb="220" eb="222">
      <t>ケイカク</t>
    </rPh>
    <rPh sb="222" eb="224">
      <t>キカン</t>
    </rPh>
    <rPh sb="225" eb="227">
      <t>ヘイセイ</t>
    </rPh>
    <rPh sb="229" eb="231">
      <t>ネンド</t>
    </rPh>
    <rPh sb="232" eb="234">
      <t>ヘイセイ</t>
    </rPh>
    <rPh sb="236" eb="238">
      <t>ネンド</t>
    </rPh>
    <rPh sb="240" eb="242">
      <t>ヘイセイ</t>
    </rPh>
    <rPh sb="244" eb="246">
      <t>ネンド</t>
    </rPh>
    <rPh sb="246" eb="247">
      <t>チュウ</t>
    </rPh>
    <rPh sb="248" eb="250">
      <t>サクテイ</t>
    </rPh>
    <rPh sb="250" eb="252">
      <t>ヨテイ</t>
    </rPh>
    <phoneticPr fontId="3"/>
  </si>
  <si>
    <r>
      <rPr>
        <sz val="18"/>
        <color theme="1"/>
        <rFont val="ＭＳ ゴシック"/>
        <family val="3"/>
        <charset val="128"/>
      </rPr>
      <t xml:space="preserve">　
　「経常収支比率」及び「営業収支比率」について、目標値及び平均値を大きく上回っている。これは、一部水力発電所の再生可能エネルギー固定価格買取制度（以下「FIT」という。）の適用により、平成25年度以降電力料金収入が大きく増加したことによるものであり、安定した経営を継続している。
　「流動比率」は、各年度とも100％以上かつ平均値を上回っており、現金預金で全ての流動負債を賄える状況であり、短期的な債務に対する支払能力を有している。なお、平成26年度に流動比率が低下したが、これは会計制度の見直しに伴い企業債や引当金を流動負債に計上したことなどによるものである。
　「供給原価」及び「EBITDA（減価償却前営業利益）」について、平成28年度は前年度と比較して、供給原価が上昇し、EBITDAは減少している。これは、雪解けによる出水の状況等により例年に比べ水力発電の発電電力量が少なく、電力料金収入が減少したことによるものである。しかし、なお供給原価は各年度とも平均値を下回っており、EBITDAは平均値を大きく上回っていることから、事業の収益性が高く、効率的な経営を継続している。
</t>
    </r>
    <r>
      <rPr>
        <sz val="14"/>
        <color theme="1"/>
        <rFont val="ＭＳ ゴシック"/>
        <family val="3"/>
        <charset val="128"/>
      </rPr>
      <t xml:space="preserve">
</t>
    </r>
    <rPh sb="11" eb="12">
      <t>オヨ</t>
    </rPh>
    <rPh sb="26" eb="28">
      <t>モクヒョウ</t>
    </rPh>
    <rPh sb="28" eb="29">
      <t>チ</t>
    </rPh>
    <rPh sb="29" eb="30">
      <t>オヨ</t>
    </rPh>
    <rPh sb="31" eb="33">
      <t>ヘイキン</t>
    </rPh>
    <rPh sb="33" eb="34">
      <t>チ</t>
    </rPh>
    <rPh sb="35" eb="36">
      <t>オオ</t>
    </rPh>
    <rPh sb="38" eb="40">
      <t>ウワマワ</t>
    </rPh>
    <rPh sb="49" eb="51">
      <t>イチブ</t>
    </rPh>
    <rPh sb="51" eb="53">
      <t>スイリョク</t>
    </rPh>
    <rPh sb="53" eb="55">
      <t>ハツデン</t>
    </rPh>
    <rPh sb="55" eb="56">
      <t>ショ</t>
    </rPh>
    <rPh sb="88" eb="90">
      <t>テキヨウ</t>
    </rPh>
    <rPh sb="94" eb="96">
      <t>ヘイセイ</t>
    </rPh>
    <rPh sb="98" eb="100">
      <t>ネンド</t>
    </rPh>
    <rPh sb="100" eb="102">
      <t>イコウ</t>
    </rPh>
    <rPh sb="102" eb="104">
      <t>デンリョク</t>
    </rPh>
    <rPh sb="104" eb="106">
      <t>リョウキン</t>
    </rPh>
    <rPh sb="106" eb="108">
      <t>シュウニュウ</t>
    </rPh>
    <rPh sb="127" eb="129">
      <t>アンテイ</t>
    </rPh>
    <rPh sb="131" eb="133">
      <t>ケイエイ</t>
    </rPh>
    <rPh sb="134" eb="136">
      <t>ケイゾク</t>
    </rPh>
    <rPh sb="177" eb="179">
      <t>ゲンキン</t>
    </rPh>
    <rPh sb="179" eb="181">
      <t>ヨキン</t>
    </rPh>
    <rPh sb="182" eb="183">
      <t>スベ</t>
    </rPh>
    <rPh sb="185" eb="187">
      <t>リュウドウ</t>
    </rPh>
    <rPh sb="187" eb="189">
      <t>フサイ</t>
    </rPh>
    <rPh sb="190" eb="191">
      <t>マカナ</t>
    </rPh>
    <rPh sb="193" eb="195">
      <t>ジョウキョウ</t>
    </rPh>
    <rPh sb="230" eb="232">
      <t>リュウドウ</t>
    </rPh>
    <rPh sb="232" eb="234">
      <t>ヒリツ</t>
    </rPh>
    <rPh sb="235" eb="237">
      <t>テイカ</t>
    </rPh>
    <rPh sb="259" eb="261">
      <t>ヒキアテ</t>
    </rPh>
    <rPh sb="261" eb="262">
      <t>キン</t>
    </rPh>
    <rPh sb="263" eb="265">
      <t>リュウドウ</t>
    </rPh>
    <rPh sb="295" eb="296">
      <t>オヨ</t>
    </rPh>
    <rPh sb="379" eb="381">
      <t>レイネン</t>
    </rPh>
    <rPh sb="382" eb="383">
      <t>クラ</t>
    </rPh>
    <rPh sb="395" eb="396">
      <t>スク</t>
    </rPh>
    <rPh sb="399" eb="401">
      <t>デンリョク</t>
    </rPh>
    <rPh sb="401" eb="403">
      <t>リョウキン</t>
    </rPh>
    <rPh sb="432" eb="433">
      <t>カク</t>
    </rPh>
    <rPh sb="433" eb="435">
      <t>ネンド</t>
    </rPh>
    <rPh sb="437" eb="439">
      <t>ヘイキン</t>
    </rPh>
    <rPh sb="439" eb="440">
      <t>チ</t>
    </rPh>
    <rPh sb="441" eb="443">
      <t>シタマワ</t>
    </rPh>
    <rPh sb="455" eb="457">
      <t>ヘイキン</t>
    </rPh>
    <rPh sb="457" eb="458">
      <t>アタイ</t>
    </rPh>
    <rPh sb="459" eb="460">
      <t>オオ</t>
    </rPh>
    <rPh sb="462" eb="464">
      <t>ウワマワ</t>
    </rPh>
    <rPh sb="473" eb="475">
      <t>ジギョウ</t>
    </rPh>
    <rPh sb="476" eb="479">
      <t>シュウエキセイ</t>
    </rPh>
    <rPh sb="480" eb="481">
      <t>タカ</t>
    </rPh>
    <rPh sb="483" eb="485">
      <t>コウリツ</t>
    </rPh>
    <rPh sb="485" eb="486">
      <t>テキ</t>
    </rPh>
    <rPh sb="487" eb="489">
      <t>ケイエイ</t>
    </rPh>
    <rPh sb="490" eb="492">
      <t>ケイゾク</t>
    </rPh>
    <phoneticPr fontId="3"/>
  </si>
  <si>
    <t xml:space="preserve">
【水力発電】
　「設備利用率」は平均値を上回る数値で推移しており、発電施設の効率的な運用を実施している。なお、平成28年度は雪解けによる出水の状況等により例年に比べ発電電力量が減少したため、設備利用率も低下している。効率的な維持修繕の実施等により停電作業期間を短縮し、設備利用率の向上に努める必要がある。
　「修繕費比率」は年度ごとに数値のバラつきがあるが、平成27年度の数値が平均値を上回っている。これは、平成27年度に大規模な修繕工事を実施したことによるものである。今後、施設の老朽化に伴い修繕費が増加することがリスクとして想定される。安定した経営のため、計画的な工事実施による修繕費の平準化や効果的な修繕方法の検討等が必要である。
 「企業債残高対料金収入比率」は、平均値より低い数値で推移している。これは近年、新規の企業債を発行していないことから企業債の償還が順調に進んでおり、また平成25年度からFITにより電力料金収入が増加したことによるものであり、健全な経営状況である。
　「有形固定資産減価償却率」について、各年度とも平均値を下回っている。しかし、一部の発電所や送電設備については、施設の老朽化が進行しており、更新・改修等の対応が必要な状況である。計画的な更新・改修工事を実施すると共に財源の確保が課題である。
　「FIT収入割合」について、平均値を大きく上回る数値で推移しており、FITによる調達期間終了となる平成41年度以降、買取単価が下落し料金収入が減少するリスクが想定される。そのため、安定した収入の確保や、適切な投資計画及び施設維持管理のコスト削減等、FIT期間終了を見据えた経営努力が必要である。
【太陽光発電】
　太陽光発電は平成25年12月から発電を開始している。そのため、「設備利用率」は、平成25年度の数値が低いものの、その後は平均値と同程度で推移している。
　「企業債残高対料金収入比率」は、企業債を発行していないことから、数値が算出されていない。
　「FIT収入割合」について、全収入がFITで占められており、FITによる調達期間終了後（平成46年１月）、買取単価が下落し料金収入が減少するリスクが想定される。
</t>
    <rPh sb="2" eb="4">
      <t>スイリョク</t>
    </rPh>
    <rPh sb="4" eb="6">
      <t>ハツデン</t>
    </rPh>
    <rPh sb="56" eb="58">
      <t>ヘイセイ</t>
    </rPh>
    <rPh sb="60" eb="62">
      <t>ネンド</t>
    </rPh>
    <rPh sb="89" eb="91">
      <t>ゲンショウ</t>
    </rPh>
    <rPh sb="96" eb="98">
      <t>セツビ</t>
    </rPh>
    <rPh sb="98" eb="101">
      <t>リヨウリツ</t>
    </rPh>
    <rPh sb="102" eb="104">
      <t>テイカ</t>
    </rPh>
    <rPh sb="109" eb="112">
      <t>コウリツテキ</t>
    </rPh>
    <rPh sb="113" eb="115">
      <t>イジ</t>
    </rPh>
    <rPh sb="115" eb="117">
      <t>シュウゼン</t>
    </rPh>
    <rPh sb="118" eb="120">
      <t>ジッシ</t>
    </rPh>
    <rPh sb="120" eb="121">
      <t>ナド</t>
    </rPh>
    <rPh sb="124" eb="126">
      <t>テイデン</t>
    </rPh>
    <rPh sb="126" eb="128">
      <t>サギョウ</t>
    </rPh>
    <rPh sb="128" eb="130">
      <t>キカン</t>
    </rPh>
    <rPh sb="131" eb="133">
      <t>タンシュク</t>
    </rPh>
    <rPh sb="135" eb="137">
      <t>セツビ</t>
    </rPh>
    <rPh sb="137" eb="140">
      <t>リヨウリツ</t>
    </rPh>
    <rPh sb="141" eb="143">
      <t>コウジョウ</t>
    </rPh>
    <rPh sb="144" eb="145">
      <t>ツト</t>
    </rPh>
    <rPh sb="147" eb="149">
      <t>ヒツヨウ</t>
    </rPh>
    <rPh sb="272" eb="274">
      <t>アンテイ</t>
    </rPh>
    <rPh sb="276" eb="278">
      <t>ケイエイ</t>
    </rPh>
    <rPh sb="286" eb="288">
      <t>コウジ</t>
    </rPh>
    <rPh sb="288" eb="290">
      <t>ジッシ</t>
    </rPh>
    <rPh sb="293" eb="295">
      <t>シュウゼン</t>
    </rPh>
    <rPh sb="295" eb="296">
      <t>ヒ</t>
    </rPh>
    <rPh sb="297" eb="300">
      <t>ヘイジュンカ</t>
    </rPh>
    <rPh sb="359" eb="361">
      <t>キンネン</t>
    </rPh>
    <rPh sb="412" eb="414">
      <t>デンリョク</t>
    </rPh>
    <rPh sb="414" eb="416">
      <t>リョウキン</t>
    </rPh>
    <rPh sb="434" eb="436">
      <t>ケンゼン</t>
    </rPh>
    <rPh sb="437" eb="439">
      <t>ケイエイ</t>
    </rPh>
    <rPh sb="439" eb="441">
      <t>ジョウキョウ</t>
    </rPh>
    <rPh sb="486" eb="488">
      <t>イチブ</t>
    </rPh>
    <rPh sb="489" eb="491">
      <t>ハツデン</t>
    </rPh>
    <rPh sb="491" eb="492">
      <t>ショ</t>
    </rPh>
    <rPh sb="493" eb="495">
      <t>ソウデン</t>
    </rPh>
    <rPh sb="495" eb="497">
      <t>セツビ</t>
    </rPh>
    <rPh sb="510" eb="512">
      <t>シンコウ</t>
    </rPh>
    <rPh sb="520" eb="522">
      <t>カイシュウ</t>
    </rPh>
    <rPh sb="522" eb="523">
      <t>ナド</t>
    </rPh>
    <rPh sb="524" eb="526">
      <t>タイオウ</t>
    </rPh>
    <rPh sb="527" eb="529">
      <t>ヒツヨウ</t>
    </rPh>
    <rPh sb="530" eb="532">
      <t>ジョウキョウ</t>
    </rPh>
    <rPh sb="561" eb="563">
      <t>カダイ</t>
    </rPh>
    <rPh sb="614" eb="616">
      <t>シュウリョウ</t>
    </rPh>
    <rPh sb="671" eb="673">
      <t>テキセツ</t>
    </rPh>
    <rPh sb="674" eb="676">
      <t>トウシ</t>
    </rPh>
    <rPh sb="676" eb="678">
      <t>ケイカク</t>
    </rPh>
    <rPh sb="678" eb="679">
      <t>オヨ</t>
    </rPh>
    <rPh sb="720" eb="722">
      <t>タイヨウ</t>
    </rPh>
    <rPh sb="722" eb="723">
      <t>ヒカリ</t>
    </rPh>
    <rPh sb="723" eb="725">
      <t>ハツデン</t>
    </rPh>
    <rPh sb="741" eb="742">
      <t>ガツ</t>
    </rPh>
    <rPh sb="744" eb="746">
      <t>ハツデン</t>
    </rPh>
    <rPh sb="760" eb="762">
      <t>セツビ</t>
    </rPh>
    <rPh sb="762" eb="764">
      <t>リヨウ</t>
    </rPh>
    <rPh sb="764" eb="765">
      <t>リツ</t>
    </rPh>
    <rPh sb="768" eb="770">
      <t>ヘイセイ</t>
    </rPh>
    <rPh sb="772" eb="774">
      <t>ネンド</t>
    </rPh>
    <rPh sb="775" eb="777">
      <t>スウチ</t>
    </rPh>
    <rPh sb="778" eb="779">
      <t>ヒク</t>
    </rPh>
    <rPh sb="786" eb="787">
      <t>ゴ</t>
    </rPh>
    <rPh sb="788" eb="790">
      <t>ヘイキン</t>
    </rPh>
    <rPh sb="790" eb="791">
      <t>チ</t>
    </rPh>
    <rPh sb="792" eb="795">
      <t>ドウテイド</t>
    </rPh>
    <rPh sb="796" eb="798">
      <t>スイイ</t>
    </rPh>
    <rPh sb="821" eb="823">
      <t>キギョウ</t>
    </rPh>
    <rPh sb="823" eb="824">
      <t>サイ</t>
    </rPh>
    <rPh sb="825" eb="827">
      <t>ハッコウ</t>
    </rPh>
    <rPh sb="837" eb="839">
      <t>スウチ</t>
    </rPh>
    <rPh sb="840" eb="842">
      <t>サンシュツ</t>
    </rPh>
    <rPh sb="855" eb="857">
      <t>シュウニュウ</t>
    </rPh>
    <rPh sb="857" eb="859">
      <t>ワリアイ</t>
    </rPh>
    <rPh sb="865" eb="866">
      <t>ゼン</t>
    </rPh>
    <rPh sb="866" eb="868">
      <t>シュウニュウ</t>
    </rPh>
    <rPh sb="873" eb="874">
      <t>シ</t>
    </rPh>
    <rPh sb="887" eb="889">
      <t>チョウタツ</t>
    </rPh>
    <rPh sb="889" eb="891">
      <t>キカン</t>
    </rPh>
    <rPh sb="891" eb="893">
      <t>シュウリョウ</t>
    </rPh>
    <rPh sb="893" eb="894">
      <t>ゴ</t>
    </rPh>
    <rPh sb="895" eb="897">
      <t>ヘイセイ</t>
    </rPh>
    <rPh sb="899" eb="900">
      <t>ネン</t>
    </rPh>
    <rPh sb="901" eb="902">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</si>
</sst>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36" fillId="2" borderId="13" xfId="1" applyFont="1" applyFill="1" applyBorder="1" applyAlignment="1">
      <alignment horizontal="left" vertical="center" shrinkToFit="1"/>
    </xf>
    <xf numFmtId="0" fontId="36" fillId="2" borderId="14" xfId="1" applyFont="1" applyFill="1" applyBorder="1" applyAlignment="1">
      <alignment horizontal="left" vertical="center" shrinkToFit="1"/>
    </xf>
    <xf numFmtId="0" fontId="36" fillId="2" borderId="15" xfId="1" applyFont="1" applyFill="1" applyBorder="1" applyAlignment="1">
      <alignment horizontal="left" vertical="center" shrinkToFit="1"/>
    </xf>
    <xf numFmtId="0" fontId="9" fillId="0" borderId="16" xfId="1" applyFont="1" applyFill="1" applyBorder="1" applyAlignment="1" applyProtection="1">
      <alignment horizontal="left" vertical="distributed" wrapText="1"/>
      <protection locked="0"/>
    </xf>
    <xf numFmtId="0" fontId="9" fillId="0" borderId="0" xfId="1" applyFont="1" applyFill="1" applyBorder="1" applyAlignment="1" applyProtection="1">
      <alignment horizontal="left" vertical="distributed" wrapText="1"/>
      <protection locked="0"/>
    </xf>
    <xf numFmtId="0" fontId="9" fillId="0" borderId="17" xfId="1" applyFont="1" applyFill="1" applyBorder="1" applyAlignment="1" applyProtection="1">
      <alignment horizontal="left" vertical="distributed" wrapText="1"/>
      <protection locked="0"/>
    </xf>
    <xf numFmtId="0" fontId="9" fillId="0" borderId="44" xfId="1" applyFont="1" applyFill="1" applyBorder="1" applyAlignment="1" applyProtection="1">
      <alignment horizontal="left" vertical="distributed" wrapText="1"/>
      <protection locked="0"/>
    </xf>
    <xf numFmtId="0" fontId="9" fillId="0" borderId="45" xfId="1" applyFont="1" applyFill="1" applyBorder="1" applyAlignment="1" applyProtection="1">
      <alignment horizontal="left" vertical="distributed" wrapText="1"/>
      <protection locked="0"/>
    </xf>
    <xf numFmtId="0" fontId="9" fillId="0" borderId="46" xfId="1" applyFont="1" applyFill="1" applyBorder="1" applyAlignment="1" applyProtection="1">
      <alignment horizontal="left" vertical="distributed"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36" fillId="2" borderId="16" xfId="1" applyFont="1" applyFill="1" applyBorder="1" applyAlignment="1">
      <alignment horizontal="left" vertical="center" shrinkToFit="1"/>
    </xf>
    <xf numFmtId="0" fontId="36" fillId="2" borderId="0" xfId="1" applyFont="1" applyFill="1" applyBorder="1" applyAlignment="1">
      <alignment horizontal="left" vertical="center" shrinkToFit="1"/>
    </xf>
    <xf numFmtId="0" fontId="36" fillId="2" borderId="17" xfId="1" applyFont="1" applyFill="1" applyBorder="1" applyAlignment="1">
      <alignment horizontal="left" vertical="center" shrinkToFit="1"/>
    </xf>
    <xf numFmtId="0" fontId="36" fillId="0" borderId="16" xfId="1" applyFont="1" applyBorder="1" applyAlignment="1" applyProtection="1">
      <alignment horizontal="left" vertical="distributed" wrapText="1"/>
      <protection locked="0"/>
    </xf>
    <xf numFmtId="0" fontId="36" fillId="0" borderId="0" xfId="1" applyFont="1" applyBorder="1" applyAlignment="1" applyProtection="1">
      <alignment horizontal="left" vertical="distributed" wrapText="1"/>
      <protection locked="0"/>
    </xf>
    <xf numFmtId="0" fontId="36" fillId="0" borderId="17" xfId="1" applyFont="1" applyBorder="1" applyAlignment="1" applyProtection="1">
      <alignment horizontal="left" vertical="distributed" wrapText="1"/>
      <protection locked="0"/>
    </xf>
    <xf numFmtId="0" fontId="36" fillId="0" borderId="36" xfId="1" applyFont="1" applyBorder="1" applyAlignment="1" applyProtection="1">
      <alignment horizontal="left" vertical="distributed" wrapText="1"/>
      <protection locked="0"/>
    </xf>
    <xf numFmtId="0" fontId="36" fillId="0" borderId="37" xfId="1" applyFont="1" applyBorder="1" applyAlignment="1" applyProtection="1">
      <alignment horizontal="left" vertical="distributed" wrapText="1"/>
      <protection locked="0"/>
    </xf>
    <xf numFmtId="0" fontId="36" fillId="0" borderId="38" xfId="1" applyFont="1" applyBorder="1" applyAlignment="1" applyProtection="1">
      <alignment horizontal="left" vertical="distributed"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2" fillId="0" borderId="18" xfId="1" applyFont="1" applyBorder="1" applyAlignment="1" applyProtection="1">
      <alignment horizontal="center" vertical="center" wrapText="1"/>
      <protection locked="0"/>
    </xf>
    <xf numFmtId="0" fontId="2"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2" fillId="0" borderId="11" xfId="1" applyNumberFormat="1" applyFont="1" applyFill="1" applyBorder="1" applyAlignment="1" applyProtection="1">
      <alignment horizontal="center" vertical="center" wrapText="1"/>
      <protection locked="0"/>
    </xf>
    <xf numFmtId="0" fontId="2"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6" xfId="1" applyFont="1" applyFill="1" applyBorder="1" applyAlignment="1" applyProtection="1">
      <alignment horizontal="left" vertical="distributed" wrapText="1"/>
      <protection locked="0"/>
    </xf>
    <xf numFmtId="0" fontId="8" fillId="0" borderId="0" xfId="1" applyFont="1" applyFill="1" applyBorder="1" applyAlignment="1" applyProtection="1">
      <alignment horizontal="left" vertical="distributed" wrapText="1"/>
      <protection locked="0"/>
    </xf>
    <xf numFmtId="0" fontId="8" fillId="0" borderId="17" xfId="1" applyFont="1" applyFill="1" applyBorder="1" applyAlignment="1" applyProtection="1">
      <alignment horizontal="left" vertical="distributed" wrapText="1"/>
      <protection locked="0"/>
    </xf>
    <xf numFmtId="0" fontId="8" fillId="0" borderId="44" xfId="1" applyFont="1" applyFill="1" applyBorder="1" applyAlignment="1" applyProtection="1">
      <alignment horizontal="left" vertical="distributed" wrapText="1"/>
      <protection locked="0"/>
    </xf>
    <xf numFmtId="0" fontId="8" fillId="0" borderId="45" xfId="1" applyFont="1" applyFill="1" applyBorder="1" applyAlignment="1" applyProtection="1">
      <alignment horizontal="left" vertical="distributed" wrapText="1"/>
      <protection locked="0"/>
    </xf>
    <xf numFmtId="0" fontId="8" fillId="0" borderId="46" xfId="1" applyFont="1" applyFill="1" applyBorder="1" applyAlignment="1" applyProtection="1">
      <alignment horizontal="left" vertical="distributed"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distributed" wrapText="1"/>
      <protection locked="0"/>
    </xf>
    <xf numFmtId="0" fontId="36" fillId="0" borderId="14" xfId="1" applyNumberFormat="1" applyFont="1" applyFill="1" applyBorder="1" applyAlignment="1" applyProtection="1">
      <alignment horizontal="left" vertical="distributed" wrapText="1"/>
      <protection locked="0"/>
    </xf>
    <xf numFmtId="0" fontId="36" fillId="0" borderId="15" xfId="1" applyNumberFormat="1" applyFont="1" applyFill="1" applyBorder="1" applyAlignment="1" applyProtection="1">
      <alignment horizontal="left" vertical="distributed" wrapText="1"/>
      <protection locked="0"/>
    </xf>
    <xf numFmtId="0" fontId="36" fillId="0" borderId="16" xfId="1" applyNumberFormat="1" applyFont="1" applyFill="1" applyBorder="1" applyAlignment="1" applyProtection="1">
      <alignment horizontal="left" vertical="distributed" wrapText="1"/>
      <protection locked="0"/>
    </xf>
    <xf numFmtId="0" fontId="36" fillId="0" borderId="0" xfId="1" applyNumberFormat="1" applyFont="1" applyFill="1" applyBorder="1" applyAlignment="1" applyProtection="1">
      <alignment horizontal="left" vertical="distributed" wrapText="1"/>
      <protection locked="0"/>
    </xf>
    <xf numFmtId="0" fontId="36" fillId="0" borderId="17" xfId="1" applyNumberFormat="1" applyFont="1" applyFill="1" applyBorder="1" applyAlignment="1" applyProtection="1">
      <alignment horizontal="left" vertical="distributed" wrapText="1"/>
      <protection locked="0"/>
    </xf>
    <xf numFmtId="0" fontId="36" fillId="0" borderId="36" xfId="1" applyNumberFormat="1" applyFont="1" applyFill="1" applyBorder="1" applyAlignment="1" applyProtection="1">
      <alignment horizontal="left" vertical="distributed" wrapText="1"/>
      <protection locked="0"/>
    </xf>
    <xf numFmtId="0" fontId="36" fillId="0" borderId="37" xfId="1" applyNumberFormat="1" applyFont="1" applyFill="1" applyBorder="1" applyAlignment="1" applyProtection="1">
      <alignment horizontal="left" vertical="distributed" wrapText="1"/>
      <protection locked="0"/>
    </xf>
    <xf numFmtId="0" fontId="36" fillId="0" borderId="38" xfId="1" applyNumberFormat="1" applyFont="1" applyFill="1" applyBorder="1" applyAlignment="1" applyProtection="1">
      <alignment horizontal="left" vertical="distributed"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36" fillId="2" borderId="7" xfId="1" applyFont="1" applyFill="1" applyBorder="1" applyAlignment="1">
      <alignment horizontal="left" vertical="center" shrinkToFit="1"/>
    </xf>
    <xf numFmtId="0" fontId="36" fillId="2" borderId="8" xfId="1" applyFont="1" applyFill="1" applyBorder="1" applyAlignment="1">
      <alignment horizontal="left" vertical="center" shrinkToFit="1"/>
    </xf>
    <xf numFmtId="0" fontId="36" fillId="2" borderId="9" xfId="1" applyFont="1" applyFill="1" applyBorder="1" applyAlignment="1">
      <alignment horizontal="left" vertical="center" shrinkToFit="1"/>
    </xf>
    <xf numFmtId="0" fontId="36" fillId="2" borderId="4" xfId="1" applyFont="1" applyFill="1" applyBorder="1" applyAlignment="1">
      <alignment horizontal="center" vertical="center" shrinkToFit="1"/>
    </xf>
    <xf numFmtId="0" fontId="36" fillId="2" borderId="5" xfId="1" applyFont="1" applyFill="1" applyBorder="1" applyAlignment="1">
      <alignment horizontal="center" vertical="center" shrinkToFit="1"/>
    </xf>
    <xf numFmtId="0" fontId="36"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119.3</c:v>
                </c:pt>
                <c:pt idx="1">
                  <c:v>181.5</c:v>
                </c:pt>
                <c:pt idx="2">
                  <c:v>181.2</c:v>
                </c:pt>
                <c:pt idx="3">
                  <c:v>168.2</c:v>
                </c:pt>
                <c:pt idx="4">
                  <c:v>175.1</c:v>
                </c:pt>
              </c:numCache>
            </c:numRef>
          </c:val>
        </c:ser>
        <c:dLbls>
          <c:showLegendKey val="0"/>
          <c:showVal val="0"/>
          <c:showCatName val="0"/>
          <c:showSerName val="0"/>
          <c:showPercent val="0"/>
          <c:showBubbleSize val="0"/>
        </c:dLbls>
        <c:gapWidth val="180"/>
        <c:overlap val="-90"/>
        <c:axId val="217300528"/>
        <c:axId val="21754503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300528"/>
        <c:axId val="217545032"/>
      </c:lineChart>
      <c:catAx>
        <c:axId val="217300528"/>
        <c:scaling>
          <c:orientation val="minMax"/>
        </c:scaling>
        <c:delete val="0"/>
        <c:axPos val="b"/>
        <c:numFmt formatCode="ge" sourceLinked="1"/>
        <c:majorTickMark val="none"/>
        <c:minorTickMark val="none"/>
        <c:tickLblPos val="none"/>
        <c:crossAx val="217545032"/>
        <c:crosses val="autoZero"/>
        <c:auto val="0"/>
        <c:lblAlgn val="ctr"/>
        <c:lblOffset val="100"/>
        <c:noMultiLvlLbl val="1"/>
      </c:catAx>
      <c:valAx>
        <c:axId val="21754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300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10.8</c:v>
                </c:pt>
                <c:pt idx="1">
                  <c:v>62.5</c:v>
                </c:pt>
                <c:pt idx="2">
                  <c:v>55.6</c:v>
                </c:pt>
                <c:pt idx="3">
                  <c:v>56.3</c:v>
                </c:pt>
                <c:pt idx="4">
                  <c:v>53.2</c:v>
                </c:pt>
              </c:numCache>
            </c:numRef>
          </c:val>
        </c:ser>
        <c:dLbls>
          <c:showLegendKey val="0"/>
          <c:showVal val="0"/>
          <c:showCatName val="0"/>
          <c:showSerName val="0"/>
          <c:showPercent val="0"/>
          <c:showBubbleSize val="0"/>
        </c:dLbls>
        <c:gapWidth val="180"/>
        <c:overlap val="-90"/>
        <c:axId val="218707808"/>
        <c:axId val="21870820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18707808"/>
        <c:axId val="218708200"/>
      </c:lineChart>
      <c:catAx>
        <c:axId val="218707808"/>
        <c:scaling>
          <c:orientation val="minMax"/>
        </c:scaling>
        <c:delete val="0"/>
        <c:axPos val="b"/>
        <c:numFmt formatCode="ge" sourceLinked="1"/>
        <c:majorTickMark val="none"/>
        <c:minorTickMark val="none"/>
        <c:tickLblPos val="none"/>
        <c:crossAx val="218708200"/>
        <c:crosses val="autoZero"/>
        <c:auto val="0"/>
        <c:lblAlgn val="ctr"/>
        <c:lblOffset val="100"/>
        <c:noMultiLvlLbl val="1"/>
      </c:catAx>
      <c:valAx>
        <c:axId val="218708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07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45.7</c:v>
                </c:pt>
                <c:pt idx="1">
                  <c:v>55.8</c:v>
                </c:pt>
                <c:pt idx="2">
                  <c:v>50.1</c:v>
                </c:pt>
                <c:pt idx="3">
                  <c:v>50.1</c:v>
                </c:pt>
                <c:pt idx="4">
                  <c:v>42.8</c:v>
                </c:pt>
              </c:numCache>
            </c:numRef>
          </c:val>
        </c:ser>
        <c:dLbls>
          <c:showLegendKey val="0"/>
          <c:showVal val="0"/>
          <c:showCatName val="0"/>
          <c:showSerName val="0"/>
          <c:showPercent val="0"/>
          <c:showBubbleSize val="0"/>
        </c:dLbls>
        <c:gapWidth val="180"/>
        <c:overlap val="-90"/>
        <c:axId val="218708984"/>
        <c:axId val="21870937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18708984"/>
        <c:axId val="218709376"/>
      </c:lineChart>
      <c:catAx>
        <c:axId val="218708984"/>
        <c:scaling>
          <c:orientation val="minMax"/>
        </c:scaling>
        <c:delete val="0"/>
        <c:axPos val="b"/>
        <c:numFmt formatCode="ge" sourceLinked="1"/>
        <c:majorTickMark val="none"/>
        <c:minorTickMark val="none"/>
        <c:tickLblPos val="none"/>
        <c:crossAx val="218709376"/>
        <c:crosses val="autoZero"/>
        <c:auto val="0"/>
        <c:lblAlgn val="ctr"/>
        <c:lblOffset val="100"/>
        <c:noMultiLvlLbl val="1"/>
      </c:catAx>
      <c:valAx>
        <c:axId val="218709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08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23.1</c:v>
                </c:pt>
                <c:pt idx="1">
                  <c:v>21.5</c:v>
                </c:pt>
                <c:pt idx="2">
                  <c:v>18.399999999999999</c:v>
                </c:pt>
                <c:pt idx="3">
                  <c:v>27.4</c:v>
                </c:pt>
                <c:pt idx="4">
                  <c:v>18.7</c:v>
                </c:pt>
              </c:numCache>
            </c:numRef>
          </c:val>
        </c:ser>
        <c:dLbls>
          <c:showLegendKey val="0"/>
          <c:showVal val="0"/>
          <c:showCatName val="0"/>
          <c:showSerName val="0"/>
          <c:showPercent val="0"/>
          <c:showBubbleSize val="0"/>
        </c:dLbls>
        <c:gapWidth val="180"/>
        <c:overlap val="-90"/>
        <c:axId val="218476856"/>
        <c:axId val="21847724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18476856"/>
        <c:axId val="218477248"/>
      </c:lineChart>
      <c:catAx>
        <c:axId val="218476856"/>
        <c:scaling>
          <c:orientation val="minMax"/>
        </c:scaling>
        <c:delete val="0"/>
        <c:axPos val="b"/>
        <c:numFmt formatCode="ge" sourceLinked="1"/>
        <c:majorTickMark val="none"/>
        <c:minorTickMark val="none"/>
        <c:tickLblPos val="none"/>
        <c:crossAx val="218477248"/>
        <c:crosses val="autoZero"/>
        <c:auto val="0"/>
        <c:lblAlgn val="ctr"/>
        <c:lblOffset val="100"/>
        <c:noMultiLvlLbl val="1"/>
      </c:catAx>
      <c:valAx>
        <c:axId val="21847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119</c:v>
                </c:pt>
                <c:pt idx="1">
                  <c:v>70.900000000000006</c:v>
                </c:pt>
                <c:pt idx="2">
                  <c:v>61.2</c:v>
                </c:pt>
                <c:pt idx="3">
                  <c:v>54.6</c:v>
                </c:pt>
                <c:pt idx="4">
                  <c:v>52.7</c:v>
                </c:pt>
              </c:numCache>
            </c:numRef>
          </c:val>
        </c:ser>
        <c:dLbls>
          <c:showLegendKey val="0"/>
          <c:showVal val="0"/>
          <c:showCatName val="0"/>
          <c:showSerName val="0"/>
          <c:showPercent val="0"/>
          <c:showBubbleSize val="0"/>
        </c:dLbls>
        <c:gapWidth val="180"/>
        <c:overlap val="-90"/>
        <c:axId val="218478032"/>
        <c:axId val="21847842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18478032"/>
        <c:axId val="218478424"/>
      </c:lineChart>
      <c:catAx>
        <c:axId val="218478032"/>
        <c:scaling>
          <c:orientation val="minMax"/>
        </c:scaling>
        <c:delete val="0"/>
        <c:axPos val="b"/>
        <c:numFmt formatCode="ge" sourceLinked="1"/>
        <c:majorTickMark val="none"/>
        <c:minorTickMark val="none"/>
        <c:tickLblPos val="none"/>
        <c:crossAx val="218478424"/>
        <c:crosses val="autoZero"/>
        <c:auto val="0"/>
        <c:lblAlgn val="ctr"/>
        <c:lblOffset val="100"/>
        <c:noMultiLvlLbl val="1"/>
      </c:catAx>
      <c:valAx>
        <c:axId val="21847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478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45</c:v>
                </c:pt>
                <c:pt idx="1">
                  <c:v>46.2</c:v>
                </c:pt>
                <c:pt idx="2">
                  <c:v>52.2</c:v>
                </c:pt>
                <c:pt idx="3">
                  <c:v>54.5</c:v>
                </c:pt>
                <c:pt idx="4">
                  <c:v>56.1</c:v>
                </c:pt>
              </c:numCache>
            </c:numRef>
          </c:val>
        </c:ser>
        <c:dLbls>
          <c:showLegendKey val="0"/>
          <c:showVal val="0"/>
          <c:showCatName val="0"/>
          <c:showSerName val="0"/>
          <c:showPercent val="0"/>
          <c:showBubbleSize val="0"/>
        </c:dLbls>
        <c:gapWidth val="180"/>
        <c:overlap val="-90"/>
        <c:axId val="218479208"/>
        <c:axId val="2184796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18479208"/>
        <c:axId val="218479600"/>
      </c:lineChart>
      <c:catAx>
        <c:axId val="218479208"/>
        <c:scaling>
          <c:orientation val="minMax"/>
        </c:scaling>
        <c:delete val="0"/>
        <c:axPos val="b"/>
        <c:numFmt formatCode="ge" sourceLinked="1"/>
        <c:majorTickMark val="none"/>
        <c:minorTickMark val="none"/>
        <c:tickLblPos val="none"/>
        <c:crossAx val="218479600"/>
        <c:crosses val="autoZero"/>
        <c:auto val="0"/>
        <c:lblAlgn val="ctr"/>
        <c:lblOffset val="100"/>
        <c:noMultiLvlLbl val="1"/>
      </c:catAx>
      <c:valAx>
        <c:axId val="21847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479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10.8</c:v>
                </c:pt>
                <c:pt idx="1">
                  <c:v>62.5</c:v>
                </c:pt>
                <c:pt idx="2">
                  <c:v>55.2</c:v>
                </c:pt>
                <c:pt idx="3">
                  <c:v>55.8</c:v>
                </c:pt>
                <c:pt idx="4">
                  <c:v>52.7</c:v>
                </c:pt>
              </c:numCache>
            </c:numRef>
          </c:val>
        </c:ser>
        <c:dLbls>
          <c:showLegendKey val="0"/>
          <c:showVal val="0"/>
          <c:showCatName val="0"/>
          <c:showSerName val="0"/>
          <c:showPercent val="0"/>
          <c:showBubbleSize val="0"/>
        </c:dLbls>
        <c:gapWidth val="180"/>
        <c:overlap val="-90"/>
        <c:axId val="349530464"/>
        <c:axId val="34953085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49530464"/>
        <c:axId val="349530856"/>
      </c:lineChart>
      <c:catAx>
        <c:axId val="349530464"/>
        <c:scaling>
          <c:orientation val="minMax"/>
        </c:scaling>
        <c:delete val="0"/>
        <c:axPos val="b"/>
        <c:numFmt formatCode="ge" sourceLinked="1"/>
        <c:majorTickMark val="none"/>
        <c:minorTickMark val="none"/>
        <c:tickLblPos val="none"/>
        <c:crossAx val="349530856"/>
        <c:crosses val="autoZero"/>
        <c:auto val="0"/>
        <c:lblAlgn val="ctr"/>
        <c:lblOffset val="100"/>
        <c:noMultiLvlLbl val="1"/>
      </c:catAx>
      <c:valAx>
        <c:axId val="34953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31640"/>
        <c:axId val="34953203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31640"/>
        <c:axId val="349532032"/>
      </c:lineChart>
      <c:catAx>
        <c:axId val="349531640"/>
        <c:scaling>
          <c:orientation val="minMax"/>
        </c:scaling>
        <c:delete val="0"/>
        <c:axPos val="b"/>
        <c:numFmt formatCode="ge" sourceLinked="1"/>
        <c:majorTickMark val="none"/>
        <c:minorTickMark val="none"/>
        <c:tickLblPos val="none"/>
        <c:crossAx val="349532032"/>
        <c:crosses val="autoZero"/>
        <c:auto val="0"/>
        <c:lblAlgn val="ctr"/>
        <c:lblOffset val="100"/>
        <c:noMultiLvlLbl val="1"/>
      </c:catAx>
      <c:valAx>
        <c:axId val="34953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32816"/>
        <c:axId val="34953320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32816"/>
        <c:axId val="349533208"/>
      </c:lineChart>
      <c:catAx>
        <c:axId val="349532816"/>
        <c:scaling>
          <c:orientation val="minMax"/>
        </c:scaling>
        <c:delete val="0"/>
        <c:axPos val="b"/>
        <c:numFmt formatCode="ge" sourceLinked="1"/>
        <c:majorTickMark val="none"/>
        <c:minorTickMark val="none"/>
        <c:tickLblPos val="none"/>
        <c:crossAx val="349533208"/>
        <c:crosses val="autoZero"/>
        <c:auto val="0"/>
        <c:lblAlgn val="ctr"/>
        <c:lblOffset val="100"/>
        <c:noMultiLvlLbl val="1"/>
      </c:catAx>
      <c:valAx>
        <c:axId val="349533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3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5872"/>
        <c:axId val="34966626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5872"/>
        <c:axId val="349666264"/>
      </c:lineChart>
      <c:catAx>
        <c:axId val="349665872"/>
        <c:scaling>
          <c:orientation val="minMax"/>
        </c:scaling>
        <c:delete val="0"/>
        <c:axPos val="b"/>
        <c:numFmt formatCode="ge" sourceLinked="1"/>
        <c:majorTickMark val="none"/>
        <c:minorTickMark val="none"/>
        <c:tickLblPos val="none"/>
        <c:crossAx val="349666264"/>
        <c:crosses val="autoZero"/>
        <c:auto val="0"/>
        <c:lblAlgn val="ctr"/>
        <c:lblOffset val="100"/>
        <c:noMultiLvlLbl val="1"/>
      </c:catAx>
      <c:valAx>
        <c:axId val="349666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6656"/>
        <c:axId val="3496670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6656"/>
        <c:axId val="349667048"/>
      </c:lineChart>
      <c:catAx>
        <c:axId val="349666656"/>
        <c:scaling>
          <c:orientation val="minMax"/>
        </c:scaling>
        <c:delete val="0"/>
        <c:axPos val="b"/>
        <c:numFmt formatCode="ge" sourceLinked="1"/>
        <c:majorTickMark val="none"/>
        <c:minorTickMark val="none"/>
        <c:tickLblPos val="none"/>
        <c:crossAx val="349667048"/>
        <c:crosses val="autoZero"/>
        <c:auto val="0"/>
        <c:lblAlgn val="ctr"/>
        <c:lblOffset val="100"/>
        <c:noMultiLvlLbl val="1"/>
      </c:catAx>
      <c:valAx>
        <c:axId val="349667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122.3</c:v>
                </c:pt>
                <c:pt idx="1">
                  <c:v>185.6</c:v>
                </c:pt>
                <c:pt idx="2">
                  <c:v>177.5</c:v>
                </c:pt>
                <c:pt idx="3">
                  <c:v>162.6</c:v>
                </c:pt>
                <c:pt idx="4">
                  <c:v>168.4</c:v>
                </c:pt>
              </c:numCache>
            </c:numRef>
          </c:val>
        </c:ser>
        <c:dLbls>
          <c:showLegendKey val="0"/>
          <c:showVal val="0"/>
          <c:showCatName val="0"/>
          <c:showSerName val="0"/>
          <c:showPercent val="0"/>
          <c:showBubbleSize val="0"/>
        </c:dLbls>
        <c:gapWidth val="180"/>
        <c:overlap val="-90"/>
        <c:axId val="217743304"/>
        <c:axId val="21774368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743304"/>
        <c:axId val="217743688"/>
      </c:lineChart>
      <c:catAx>
        <c:axId val="217743304"/>
        <c:scaling>
          <c:orientation val="minMax"/>
        </c:scaling>
        <c:delete val="0"/>
        <c:axPos val="b"/>
        <c:numFmt formatCode="ge" sourceLinked="1"/>
        <c:majorTickMark val="none"/>
        <c:minorTickMark val="none"/>
        <c:tickLblPos val="none"/>
        <c:crossAx val="217743688"/>
        <c:crosses val="autoZero"/>
        <c:auto val="0"/>
        <c:lblAlgn val="ctr"/>
        <c:lblOffset val="100"/>
        <c:noMultiLvlLbl val="1"/>
      </c:catAx>
      <c:valAx>
        <c:axId val="217743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43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7832"/>
        <c:axId val="3496682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7832"/>
        <c:axId val="349668224"/>
      </c:lineChart>
      <c:catAx>
        <c:axId val="349667832"/>
        <c:scaling>
          <c:orientation val="minMax"/>
        </c:scaling>
        <c:delete val="0"/>
        <c:axPos val="b"/>
        <c:numFmt formatCode="ge" sourceLinked="1"/>
        <c:majorTickMark val="none"/>
        <c:minorTickMark val="none"/>
        <c:tickLblPos val="none"/>
        <c:crossAx val="349668224"/>
        <c:crosses val="autoZero"/>
        <c:auto val="0"/>
        <c:lblAlgn val="ctr"/>
        <c:lblOffset val="100"/>
        <c:noMultiLvlLbl val="1"/>
      </c:catAx>
      <c:valAx>
        <c:axId val="34966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7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9008"/>
        <c:axId val="349669400"/>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9008"/>
        <c:axId val="349669400"/>
      </c:lineChart>
      <c:catAx>
        <c:axId val="349669008"/>
        <c:scaling>
          <c:orientation val="minMax"/>
        </c:scaling>
        <c:delete val="0"/>
        <c:axPos val="b"/>
        <c:numFmt formatCode="ge" sourceLinked="1"/>
        <c:majorTickMark val="none"/>
        <c:minorTickMark val="none"/>
        <c:tickLblPos val="none"/>
        <c:crossAx val="349669400"/>
        <c:crosses val="autoZero"/>
        <c:auto val="0"/>
        <c:lblAlgn val="ctr"/>
        <c:lblOffset val="100"/>
        <c:noMultiLvlLbl val="1"/>
      </c:catAx>
      <c:valAx>
        <c:axId val="349669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9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17176"/>
        <c:axId val="34981756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17176"/>
        <c:axId val="349817568"/>
      </c:lineChart>
      <c:catAx>
        <c:axId val="349817176"/>
        <c:scaling>
          <c:orientation val="minMax"/>
        </c:scaling>
        <c:delete val="0"/>
        <c:axPos val="b"/>
        <c:numFmt formatCode="ge" sourceLinked="1"/>
        <c:majorTickMark val="none"/>
        <c:minorTickMark val="none"/>
        <c:tickLblPos val="none"/>
        <c:crossAx val="349817568"/>
        <c:crosses val="autoZero"/>
        <c:auto val="0"/>
        <c:lblAlgn val="ctr"/>
        <c:lblOffset val="100"/>
        <c:noMultiLvlLbl val="1"/>
      </c:catAx>
      <c:valAx>
        <c:axId val="349817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17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18352"/>
        <c:axId val="34981874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18352"/>
        <c:axId val="349818744"/>
      </c:lineChart>
      <c:catAx>
        <c:axId val="349818352"/>
        <c:scaling>
          <c:orientation val="minMax"/>
        </c:scaling>
        <c:delete val="0"/>
        <c:axPos val="b"/>
        <c:numFmt formatCode="ge" sourceLinked="1"/>
        <c:majorTickMark val="none"/>
        <c:minorTickMark val="none"/>
        <c:tickLblPos val="none"/>
        <c:crossAx val="349818744"/>
        <c:crosses val="autoZero"/>
        <c:auto val="0"/>
        <c:lblAlgn val="ctr"/>
        <c:lblOffset val="100"/>
        <c:noMultiLvlLbl val="1"/>
      </c:catAx>
      <c:valAx>
        <c:axId val="349818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18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19528"/>
        <c:axId val="34981992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19528"/>
        <c:axId val="349819920"/>
      </c:lineChart>
      <c:catAx>
        <c:axId val="349819528"/>
        <c:scaling>
          <c:orientation val="minMax"/>
        </c:scaling>
        <c:delete val="0"/>
        <c:axPos val="b"/>
        <c:numFmt formatCode="ge" sourceLinked="1"/>
        <c:majorTickMark val="none"/>
        <c:minorTickMark val="none"/>
        <c:tickLblPos val="none"/>
        <c:crossAx val="349819920"/>
        <c:crosses val="autoZero"/>
        <c:auto val="0"/>
        <c:lblAlgn val="ctr"/>
        <c:lblOffset val="100"/>
        <c:noMultiLvlLbl val="1"/>
      </c:catAx>
      <c:valAx>
        <c:axId val="34981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195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81712"/>
        <c:axId val="34998210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81712"/>
        <c:axId val="349982104"/>
      </c:lineChart>
      <c:catAx>
        <c:axId val="349981712"/>
        <c:scaling>
          <c:orientation val="minMax"/>
        </c:scaling>
        <c:delete val="0"/>
        <c:axPos val="b"/>
        <c:numFmt formatCode="ge" sourceLinked="1"/>
        <c:majorTickMark val="none"/>
        <c:minorTickMark val="none"/>
        <c:tickLblPos val="none"/>
        <c:crossAx val="349982104"/>
        <c:crosses val="autoZero"/>
        <c:auto val="0"/>
        <c:lblAlgn val="ctr"/>
        <c:lblOffset val="100"/>
        <c:noMultiLvlLbl val="1"/>
      </c:catAx>
      <c:valAx>
        <c:axId val="349982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8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1.1000000000000001</c:v>
                </c:pt>
                <c:pt idx="2">
                  <c:v>14.6</c:v>
                </c:pt>
                <c:pt idx="3">
                  <c:v>16.2</c:v>
                </c:pt>
                <c:pt idx="4">
                  <c:v>14.4</c:v>
                </c:pt>
              </c:numCache>
            </c:numRef>
          </c:val>
        </c:ser>
        <c:dLbls>
          <c:showLegendKey val="0"/>
          <c:showVal val="0"/>
          <c:showCatName val="0"/>
          <c:showSerName val="0"/>
          <c:showPercent val="0"/>
          <c:showBubbleSize val="0"/>
        </c:dLbls>
        <c:gapWidth val="180"/>
        <c:overlap val="-90"/>
        <c:axId val="349982888"/>
        <c:axId val="34998328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349982888"/>
        <c:axId val="349983280"/>
      </c:lineChart>
      <c:catAx>
        <c:axId val="349982888"/>
        <c:scaling>
          <c:orientation val="minMax"/>
        </c:scaling>
        <c:delete val="0"/>
        <c:axPos val="b"/>
        <c:numFmt formatCode="ge" sourceLinked="1"/>
        <c:majorTickMark val="none"/>
        <c:minorTickMark val="none"/>
        <c:tickLblPos val="none"/>
        <c:crossAx val="349983280"/>
        <c:crosses val="autoZero"/>
        <c:auto val="0"/>
        <c:lblAlgn val="ctr"/>
        <c:lblOffset val="100"/>
        <c:noMultiLvlLbl val="1"/>
      </c:catAx>
      <c:valAx>
        <c:axId val="34998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82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0.9</c:v>
                </c:pt>
                <c:pt idx="2">
                  <c:v>2.9</c:v>
                </c:pt>
                <c:pt idx="3">
                  <c:v>4.4000000000000004</c:v>
                </c:pt>
                <c:pt idx="4">
                  <c:v>1.2</c:v>
                </c:pt>
              </c:numCache>
            </c:numRef>
          </c:val>
        </c:ser>
        <c:dLbls>
          <c:showLegendKey val="0"/>
          <c:showVal val="0"/>
          <c:showCatName val="0"/>
          <c:showSerName val="0"/>
          <c:showPercent val="0"/>
          <c:showBubbleSize val="0"/>
        </c:dLbls>
        <c:gapWidth val="180"/>
        <c:overlap val="-90"/>
        <c:axId val="349984064"/>
        <c:axId val="34998445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49984064"/>
        <c:axId val="349984456"/>
      </c:lineChart>
      <c:catAx>
        <c:axId val="349984064"/>
        <c:scaling>
          <c:orientation val="minMax"/>
        </c:scaling>
        <c:delete val="0"/>
        <c:axPos val="b"/>
        <c:numFmt formatCode="ge" sourceLinked="1"/>
        <c:majorTickMark val="none"/>
        <c:minorTickMark val="none"/>
        <c:tickLblPos val="none"/>
        <c:crossAx val="349984456"/>
        <c:crosses val="autoZero"/>
        <c:auto val="0"/>
        <c:lblAlgn val="ctr"/>
        <c:lblOffset val="100"/>
        <c:noMultiLvlLbl val="1"/>
      </c:catAx>
      <c:valAx>
        <c:axId val="349984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8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350092784"/>
        <c:axId val="35009317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50092784"/>
        <c:axId val="350093176"/>
      </c:lineChart>
      <c:catAx>
        <c:axId val="350092784"/>
        <c:scaling>
          <c:orientation val="minMax"/>
        </c:scaling>
        <c:delete val="0"/>
        <c:axPos val="b"/>
        <c:numFmt formatCode="ge" sourceLinked="1"/>
        <c:majorTickMark val="none"/>
        <c:minorTickMark val="none"/>
        <c:tickLblPos val="none"/>
        <c:crossAx val="350093176"/>
        <c:crosses val="autoZero"/>
        <c:auto val="0"/>
        <c:lblAlgn val="ctr"/>
        <c:lblOffset val="100"/>
        <c:noMultiLvlLbl val="1"/>
      </c:catAx>
      <c:valAx>
        <c:axId val="350093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9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1.3</c:v>
                </c:pt>
                <c:pt idx="2">
                  <c:v>6.5</c:v>
                </c:pt>
                <c:pt idx="3">
                  <c:v>11.8</c:v>
                </c:pt>
                <c:pt idx="4">
                  <c:v>17</c:v>
                </c:pt>
              </c:numCache>
            </c:numRef>
          </c:val>
        </c:ser>
        <c:dLbls>
          <c:showLegendKey val="0"/>
          <c:showVal val="0"/>
          <c:showCatName val="0"/>
          <c:showSerName val="0"/>
          <c:showPercent val="0"/>
          <c:showBubbleSize val="0"/>
        </c:dLbls>
        <c:gapWidth val="180"/>
        <c:overlap val="-90"/>
        <c:axId val="350093960"/>
        <c:axId val="3500943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50093960"/>
        <c:axId val="350094352"/>
      </c:lineChart>
      <c:catAx>
        <c:axId val="350093960"/>
        <c:scaling>
          <c:orientation val="minMax"/>
        </c:scaling>
        <c:delete val="0"/>
        <c:axPos val="b"/>
        <c:numFmt formatCode="ge" sourceLinked="1"/>
        <c:majorTickMark val="none"/>
        <c:minorTickMark val="none"/>
        <c:tickLblPos val="none"/>
        <c:crossAx val="350094352"/>
        <c:crosses val="autoZero"/>
        <c:auto val="0"/>
        <c:lblAlgn val="ctr"/>
        <c:lblOffset val="100"/>
        <c:noMultiLvlLbl val="1"/>
      </c:catAx>
      <c:valAx>
        <c:axId val="35009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93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5700.7</c:v>
                </c:pt>
                <c:pt idx="1">
                  <c:v>4954.8999999999996</c:v>
                </c:pt>
                <c:pt idx="2">
                  <c:v>1877</c:v>
                </c:pt>
                <c:pt idx="3">
                  <c:v>2721.7</c:v>
                </c:pt>
                <c:pt idx="4">
                  <c:v>2952.5</c:v>
                </c:pt>
              </c:numCache>
            </c:numRef>
          </c:val>
        </c:ser>
        <c:dLbls>
          <c:showLegendKey val="0"/>
          <c:showVal val="0"/>
          <c:showCatName val="0"/>
          <c:showSerName val="0"/>
          <c:showPercent val="0"/>
          <c:showBubbleSize val="0"/>
        </c:dLbls>
        <c:gapWidth val="180"/>
        <c:overlap val="-90"/>
        <c:axId val="217749096"/>
        <c:axId val="21776382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7749096"/>
        <c:axId val="217763824"/>
      </c:lineChart>
      <c:catAx>
        <c:axId val="217749096"/>
        <c:scaling>
          <c:orientation val="minMax"/>
        </c:scaling>
        <c:delete val="0"/>
        <c:axPos val="b"/>
        <c:numFmt formatCode="ge" sourceLinked="1"/>
        <c:majorTickMark val="none"/>
        <c:minorTickMark val="none"/>
        <c:tickLblPos val="none"/>
        <c:crossAx val="217763824"/>
        <c:crosses val="autoZero"/>
        <c:auto val="0"/>
        <c:lblAlgn val="ctr"/>
        <c:lblOffset val="100"/>
        <c:noMultiLvlLbl val="1"/>
      </c:catAx>
      <c:valAx>
        <c:axId val="21776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49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50095136"/>
        <c:axId val="35009552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095136"/>
        <c:axId val="350095528"/>
      </c:lineChart>
      <c:catAx>
        <c:axId val="350095136"/>
        <c:scaling>
          <c:orientation val="minMax"/>
        </c:scaling>
        <c:delete val="0"/>
        <c:axPos val="b"/>
        <c:numFmt formatCode="ge" sourceLinked="1"/>
        <c:majorTickMark val="none"/>
        <c:minorTickMark val="none"/>
        <c:tickLblPos val="none"/>
        <c:crossAx val="350095528"/>
        <c:crosses val="autoZero"/>
        <c:auto val="0"/>
        <c:lblAlgn val="ctr"/>
        <c:lblOffset val="100"/>
        <c:noMultiLvlLbl val="1"/>
      </c:catAx>
      <c:valAx>
        <c:axId val="350095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9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7458.8</c:v>
                </c:pt>
                <c:pt idx="1">
                  <c:v>6118.4</c:v>
                </c:pt>
                <c:pt idx="2">
                  <c:v>6966.6</c:v>
                </c:pt>
                <c:pt idx="3">
                  <c:v>7588.6</c:v>
                </c:pt>
                <c:pt idx="4">
                  <c:v>8036.9</c:v>
                </c:pt>
              </c:numCache>
            </c:numRef>
          </c:val>
        </c:ser>
        <c:dLbls>
          <c:showLegendKey val="0"/>
          <c:showVal val="0"/>
          <c:showCatName val="0"/>
          <c:showSerName val="0"/>
          <c:showPercent val="0"/>
          <c:showBubbleSize val="0"/>
        </c:dLbls>
        <c:gapWidth val="180"/>
        <c:overlap val="-90"/>
        <c:axId val="216528872"/>
        <c:axId val="21653083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6528872"/>
        <c:axId val="216530832"/>
      </c:lineChart>
      <c:catAx>
        <c:axId val="216528872"/>
        <c:scaling>
          <c:orientation val="minMax"/>
        </c:scaling>
        <c:delete val="0"/>
        <c:axPos val="b"/>
        <c:numFmt formatCode="ge" sourceLinked="1"/>
        <c:majorTickMark val="none"/>
        <c:minorTickMark val="none"/>
        <c:tickLblPos val="none"/>
        <c:crossAx val="216530832"/>
        <c:crosses val="autoZero"/>
        <c:auto val="0"/>
        <c:lblAlgn val="ctr"/>
        <c:lblOffset val="100"/>
        <c:noMultiLvlLbl val="1"/>
      </c:catAx>
      <c:valAx>
        <c:axId val="21653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28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1224096</c:v>
                </c:pt>
                <c:pt idx="1">
                  <c:v>2855033</c:v>
                </c:pt>
                <c:pt idx="2">
                  <c:v>3334752</c:v>
                </c:pt>
                <c:pt idx="3">
                  <c:v>2846252</c:v>
                </c:pt>
                <c:pt idx="4">
                  <c:v>2793333</c:v>
                </c:pt>
              </c:numCache>
            </c:numRef>
          </c:val>
        </c:ser>
        <c:dLbls>
          <c:showLegendKey val="0"/>
          <c:showVal val="0"/>
          <c:showCatName val="0"/>
          <c:showSerName val="0"/>
          <c:showPercent val="0"/>
          <c:showBubbleSize val="0"/>
        </c:dLbls>
        <c:gapWidth val="180"/>
        <c:overlap val="-90"/>
        <c:axId val="217831888"/>
        <c:axId val="21783228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17831888"/>
        <c:axId val="217832280"/>
      </c:lineChart>
      <c:catAx>
        <c:axId val="217831888"/>
        <c:scaling>
          <c:orientation val="minMax"/>
        </c:scaling>
        <c:delete val="0"/>
        <c:axPos val="b"/>
        <c:numFmt formatCode="ge" sourceLinked="1"/>
        <c:majorTickMark val="none"/>
        <c:minorTickMark val="none"/>
        <c:tickLblPos val="none"/>
        <c:crossAx val="217832280"/>
        <c:crosses val="autoZero"/>
        <c:auto val="0"/>
        <c:lblAlgn val="ctr"/>
        <c:lblOffset val="100"/>
        <c:noMultiLvlLbl val="1"/>
      </c:catAx>
      <c:valAx>
        <c:axId val="2178322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3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45.7</c:v>
                </c:pt>
                <c:pt idx="1">
                  <c:v>55.2</c:v>
                </c:pt>
                <c:pt idx="2">
                  <c:v>49.7</c:v>
                </c:pt>
                <c:pt idx="3">
                  <c:v>49.7</c:v>
                </c:pt>
                <c:pt idx="4">
                  <c:v>42.5</c:v>
                </c:pt>
              </c:numCache>
            </c:numRef>
          </c:val>
        </c:ser>
        <c:dLbls>
          <c:showLegendKey val="0"/>
          <c:showVal val="0"/>
          <c:showCatName val="0"/>
          <c:showSerName val="0"/>
          <c:showPercent val="0"/>
          <c:showBubbleSize val="0"/>
        </c:dLbls>
        <c:gapWidth val="180"/>
        <c:overlap val="-90"/>
        <c:axId val="217831496"/>
        <c:axId val="21783110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7831496"/>
        <c:axId val="217831104"/>
      </c:lineChart>
      <c:catAx>
        <c:axId val="217831496"/>
        <c:scaling>
          <c:orientation val="minMax"/>
        </c:scaling>
        <c:delete val="0"/>
        <c:axPos val="b"/>
        <c:numFmt formatCode="ge" sourceLinked="1"/>
        <c:majorTickMark val="none"/>
        <c:minorTickMark val="none"/>
        <c:tickLblPos val="none"/>
        <c:crossAx val="217831104"/>
        <c:crosses val="autoZero"/>
        <c:auto val="0"/>
        <c:lblAlgn val="ctr"/>
        <c:lblOffset val="100"/>
        <c:noMultiLvlLbl val="1"/>
      </c:catAx>
      <c:valAx>
        <c:axId val="217831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3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23.1</c:v>
                </c:pt>
                <c:pt idx="1">
                  <c:v>21.4</c:v>
                </c:pt>
                <c:pt idx="2">
                  <c:v>18.2</c:v>
                </c:pt>
                <c:pt idx="3">
                  <c:v>27</c:v>
                </c:pt>
                <c:pt idx="4">
                  <c:v>18.399999999999999</c:v>
                </c:pt>
              </c:numCache>
            </c:numRef>
          </c:val>
        </c:ser>
        <c:dLbls>
          <c:showLegendKey val="0"/>
          <c:showVal val="0"/>
          <c:showCatName val="0"/>
          <c:showSerName val="0"/>
          <c:showPercent val="0"/>
          <c:showBubbleSize val="0"/>
        </c:dLbls>
        <c:gapWidth val="180"/>
        <c:overlap val="-90"/>
        <c:axId val="217830320"/>
        <c:axId val="21783345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7830320"/>
        <c:axId val="217833456"/>
      </c:lineChart>
      <c:catAx>
        <c:axId val="217830320"/>
        <c:scaling>
          <c:orientation val="minMax"/>
        </c:scaling>
        <c:delete val="0"/>
        <c:axPos val="b"/>
        <c:numFmt formatCode="ge" sourceLinked="1"/>
        <c:majorTickMark val="none"/>
        <c:minorTickMark val="none"/>
        <c:tickLblPos val="none"/>
        <c:crossAx val="217833456"/>
        <c:crosses val="autoZero"/>
        <c:auto val="0"/>
        <c:lblAlgn val="ctr"/>
        <c:lblOffset val="100"/>
        <c:noMultiLvlLbl val="1"/>
      </c:catAx>
      <c:valAx>
        <c:axId val="21783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83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119</c:v>
                </c:pt>
                <c:pt idx="1">
                  <c:v>70.900000000000006</c:v>
                </c:pt>
                <c:pt idx="2">
                  <c:v>60.6</c:v>
                </c:pt>
                <c:pt idx="3">
                  <c:v>54</c:v>
                </c:pt>
                <c:pt idx="4">
                  <c:v>52.2</c:v>
                </c:pt>
              </c:numCache>
            </c:numRef>
          </c:val>
        </c:ser>
        <c:dLbls>
          <c:showLegendKey val="0"/>
          <c:showVal val="0"/>
          <c:showCatName val="0"/>
          <c:showSerName val="0"/>
          <c:showPercent val="0"/>
          <c:showBubbleSize val="0"/>
        </c:dLbls>
        <c:gapWidth val="180"/>
        <c:overlap val="-90"/>
        <c:axId val="218705848"/>
        <c:axId val="21870624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8705848"/>
        <c:axId val="218706240"/>
      </c:lineChart>
      <c:catAx>
        <c:axId val="218705848"/>
        <c:scaling>
          <c:orientation val="minMax"/>
        </c:scaling>
        <c:delete val="0"/>
        <c:axPos val="b"/>
        <c:numFmt formatCode="ge" sourceLinked="1"/>
        <c:majorTickMark val="none"/>
        <c:minorTickMark val="none"/>
        <c:tickLblPos val="none"/>
        <c:crossAx val="218706240"/>
        <c:crosses val="autoZero"/>
        <c:auto val="0"/>
        <c:lblAlgn val="ctr"/>
        <c:lblOffset val="100"/>
        <c:noMultiLvlLbl val="1"/>
      </c:catAx>
      <c:valAx>
        <c:axId val="21870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705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45</c:v>
                </c:pt>
                <c:pt idx="1">
                  <c:v>45.5</c:v>
                </c:pt>
                <c:pt idx="2">
                  <c:v>51.5</c:v>
                </c:pt>
                <c:pt idx="3">
                  <c:v>53.8</c:v>
                </c:pt>
                <c:pt idx="4">
                  <c:v>55.5</c:v>
                </c:pt>
              </c:numCache>
            </c:numRef>
          </c:val>
        </c:ser>
        <c:dLbls>
          <c:showLegendKey val="0"/>
          <c:showVal val="0"/>
          <c:showCatName val="0"/>
          <c:showSerName val="0"/>
          <c:showPercent val="0"/>
          <c:showBubbleSize val="0"/>
        </c:dLbls>
        <c:gapWidth val="180"/>
        <c:overlap val="-90"/>
        <c:axId val="217833064"/>
        <c:axId val="2187070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7833064"/>
        <c:axId val="218707024"/>
      </c:lineChart>
      <c:catAx>
        <c:axId val="217833064"/>
        <c:scaling>
          <c:orientation val="minMax"/>
        </c:scaling>
        <c:delete val="0"/>
        <c:axPos val="b"/>
        <c:numFmt formatCode="ge" sourceLinked="1"/>
        <c:majorTickMark val="none"/>
        <c:minorTickMark val="none"/>
        <c:tickLblPos val="none"/>
        <c:crossAx val="218707024"/>
        <c:crosses val="autoZero"/>
        <c:auto val="0"/>
        <c:lblAlgn val="ctr"/>
        <c:lblOffset val="100"/>
        <c:noMultiLvlLbl val="1"/>
      </c:catAx>
      <c:valAx>
        <c:axId val="21870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8330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461762</xdr:colOff>
      <xdr:row>41</xdr:row>
      <xdr:rowOff>117765</xdr:rowOff>
    </xdr:from>
    <xdr:ext cx="3070072" cy="392415"/>
    <xdr:sp macro="" textlink="データ!EX9">
      <xdr:nvSpPr>
        <xdr:cNvPr id="21" name="正方形/長方形 20"/>
        <xdr:cNvSpPr/>
      </xdr:nvSpPr>
      <xdr:spPr>
        <a:xfrm>
          <a:off x="8948537"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（最大出力合計88,300kW）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88843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6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6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6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6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6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6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6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63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63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6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6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6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63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63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6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6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6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64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64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64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64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64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64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64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64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65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65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65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65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65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65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65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65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65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65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66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66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66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663"/>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66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山形県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201" t="s">
        <v>6</v>
      </c>
      <c r="T2" s="202"/>
      <c r="U2" s="202"/>
      <c r="V2" s="202"/>
      <c r="W2" s="202"/>
      <c r="X2" s="202"/>
      <c r="Y2" s="202"/>
      <c r="Z2" s="202"/>
      <c r="AA2" s="202"/>
      <c r="AB2" s="202"/>
      <c r="AC2" s="202"/>
      <c r="AD2" s="202"/>
      <c r="AE2" s="202"/>
      <c r="AF2" s="202"/>
      <c r="AG2" s="202"/>
      <c r="AH2" s="203"/>
      <c r="AI2" s="1"/>
      <c r="AJ2" s="1"/>
      <c r="AK2" s="198" t="s">
        <v>7</v>
      </c>
      <c r="AL2" s="199"/>
      <c r="AM2" s="199"/>
      <c r="AN2" s="199"/>
      <c r="AO2" s="199"/>
      <c r="AP2" s="199"/>
      <c r="AQ2" s="200"/>
    </row>
    <row r="3" spans="1:43" ht="23.1" customHeight="1">
      <c r="A3" s="1"/>
      <c r="B3" s="181" t="str">
        <f>データ!I6</f>
        <v>法適用</v>
      </c>
      <c r="C3" s="182"/>
      <c r="D3" s="182"/>
      <c r="E3" s="182"/>
      <c r="F3" s="182" t="str">
        <f>データ!J6</f>
        <v>電気事業</v>
      </c>
      <c r="G3" s="182"/>
      <c r="H3" s="182"/>
      <c r="I3" s="182"/>
      <c r="J3" s="183" t="s">
        <v>177</v>
      </c>
      <c r="K3" s="183"/>
      <c r="L3" s="183"/>
      <c r="M3" s="183"/>
      <c r="N3" s="184">
        <f>データ!L6</f>
        <v>91.2</v>
      </c>
      <c r="O3" s="184"/>
      <c r="P3" s="184"/>
      <c r="Q3" s="185"/>
      <c r="R3" s="1"/>
      <c r="S3" s="186" t="s">
        <v>178</v>
      </c>
      <c r="T3" s="187"/>
      <c r="U3" s="187"/>
      <c r="V3" s="187"/>
      <c r="W3" s="187"/>
      <c r="X3" s="187"/>
      <c r="Y3" s="187"/>
      <c r="Z3" s="187"/>
      <c r="AA3" s="187"/>
      <c r="AB3" s="187"/>
      <c r="AC3" s="187"/>
      <c r="AD3" s="187"/>
      <c r="AE3" s="187"/>
      <c r="AF3" s="187"/>
      <c r="AG3" s="187"/>
      <c r="AH3" s="188"/>
      <c r="AI3" s="1"/>
      <c r="AJ3" s="1"/>
      <c r="AK3" s="175" t="s">
        <v>180</v>
      </c>
      <c r="AL3" s="176"/>
      <c r="AM3" s="176"/>
      <c r="AN3" s="176"/>
      <c r="AO3" s="176"/>
      <c r="AP3" s="176"/>
      <c r="AQ3" s="177"/>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9"/>
      <c r="T4" s="190"/>
      <c r="U4" s="190"/>
      <c r="V4" s="190"/>
      <c r="W4" s="190"/>
      <c r="X4" s="190"/>
      <c r="Y4" s="190"/>
      <c r="Z4" s="190"/>
      <c r="AA4" s="190"/>
      <c r="AB4" s="190"/>
      <c r="AC4" s="190"/>
      <c r="AD4" s="190"/>
      <c r="AE4" s="190"/>
      <c r="AF4" s="190"/>
      <c r="AG4" s="190"/>
      <c r="AH4" s="191"/>
      <c r="AI4" s="1"/>
      <c r="AJ4" s="1"/>
      <c r="AK4" s="175"/>
      <c r="AL4" s="176"/>
      <c r="AM4" s="176"/>
      <c r="AN4" s="176"/>
      <c r="AO4" s="176"/>
      <c r="AP4" s="176"/>
      <c r="AQ4" s="177"/>
    </row>
    <row r="5" spans="1:43" ht="23.1" customHeight="1">
      <c r="A5" s="1"/>
      <c r="B5" s="195">
        <f>データ!M6</f>
        <v>13</v>
      </c>
      <c r="C5" s="196"/>
      <c r="D5" s="196"/>
      <c r="E5" s="196"/>
      <c r="F5" s="169" t="str">
        <f>データ!N6</f>
        <v>-</v>
      </c>
      <c r="G5" s="169"/>
      <c r="H5" s="169"/>
      <c r="I5" s="169"/>
      <c r="J5" s="169" t="str">
        <f>データ!O6</f>
        <v>-</v>
      </c>
      <c r="K5" s="169"/>
      <c r="L5" s="169"/>
      <c r="M5" s="169"/>
      <c r="N5" s="169">
        <f>データ!P6</f>
        <v>1</v>
      </c>
      <c r="O5" s="169"/>
      <c r="P5" s="169"/>
      <c r="Q5" s="197"/>
      <c r="R5" s="1"/>
      <c r="S5" s="189"/>
      <c r="T5" s="190"/>
      <c r="U5" s="190"/>
      <c r="V5" s="190"/>
      <c r="W5" s="190"/>
      <c r="X5" s="190"/>
      <c r="Y5" s="190"/>
      <c r="Z5" s="190"/>
      <c r="AA5" s="190"/>
      <c r="AB5" s="190"/>
      <c r="AC5" s="190"/>
      <c r="AD5" s="190"/>
      <c r="AE5" s="190"/>
      <c r="AF5" s="190"/>
      <c r="AG5" s="190"/>
      <c r="AH5" s="191"/>
      <c r="AI5" s="1"/>
      <c r="AJ5" s="1"/>
      <c r="AK5" s="175"/>
      <c r="AL5" s="176"/>
      <c r="AM5" s="176"/>
      <c r="AN5" s="176"/>
      <c r="AO5" s="176"/>
      <c r="AP5" s="176"/>
      <c r="AQ5" s="177"/>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9"/>
      <c r="T6" s="190"/>
      <c r="U6" s="190"/>
      <c r="V6" s="190"/>
      <c r="W6" s="190"/>
      <c r="X6" s="190"/>
      <c r="Y6" s="190"/>
      <c r="Z6" s="190"/>
      <c r="AA6" s="190"/>
      <c r="AB6" s="190"/>
      <c r="AC6" s="190"/>
      <c r="AD6" s="190"/>
      <c r="AE6" s="190"/>
      <c r="AF6" s="190"/>
      <c r="AG6" s="190"/>
      <c r="AH6" s="191"/>
      <c r="AI6" s="1"/>
      <c r="AJ6" s="1"/>
      <c r="AK6" s="175"/>
      <c r="AL6" s="176"/>
      <c r="AM6" s="176"/>
      <c r="AN6" s="176"/>
      <c r="AO6" s="176"/>
      <c r="AP6" s="176"/>
      <c r="AQ6" s="177"/>
    </row>
    <row r="7" spans="1:43" ht="22.5" customHeight="1">
      <c r="A7" s="1"/>
      <c r="B7" s="168" t="str">
        <f>データ!Q6</f>
        <v>-</v>
      </c>
      <c r="C7" s="169"/>
      <c r="D7" s="169"/>
      <c r="E7" s="169"/>
      <c r="F7" s="170" t="s">
        <v>126</v>
      </c>
      <c r="G7" s="171"/>
      <c r="H7" s="171"/>
      <c r="I7" s="171"/>
      <c r="J7" s="172" t="s">
        <v>127</v>
      </c>
      <c r="K7" s="172"/>
      <c r="L7" s="172"/>
      <c r="M7" s="172"/>
      <c r="N7" s="173" t="str">
        <f>データ!T6</f>
        <v>無</v>
      </c>
      <c r="O7" s="173"/>
      <c r="P7" s="173"/>
      <c r="Q7" s="174"/>
      <c r="R7" s="1"/>
      <c r="S7" s="189"/>
      <c r="T7" s="190"/>
      <c r="U7" s="190"/>
      <c r="V7" s="190"/>
      <c r="W7" s="190"/>
      <c r="X7" s="190"/>
      <c r="Y7" s="190"/>
      <c r="Z7" s="190"/>
      <c r="AA7" s="190"/>
      <c r="AB7" s="190"/>
      <c r="AC7" s="190"/>
      <c r="AD7" s="190"/>
      <c r="AE7" s="190"/>
      <c r="AF7" s="190"/>
      <c r="AG7" s="190"/>
      <c r="AH7" s="191"/>
      <c r="AI7" s="1"/>
      <c r="AJ7" s="1"/>
      <c r="AK7" s="175"/>
      <c r="AL7" s="176"/>
      <c r="AM7" s="176"/>
      <c r="AN7" s="176"/>
      <c r="AO7" s="176"/>
      <c r="AP7" s="176"/>
      <c r="AQ7" s="177"/>
    </row>
    <row r="8" spans="1:43" ht="23.1" customHeight="1">
      <c r="A8" s="1"/>
      <c r="B8" s="155" t="s">
        <v>16</v>
      </c>
      <c r="C8" s="156"/>
      <c r="D8" s="156"/>
      <c r="E8" s="156"/>
      <c r="F8" s="156" t="s">
        <v>17</v>
      </c>
      <c r="G8" s="156"/>
      <c r="H8" s="156"/>
      <c r="I8" s="156"/>
      <c r="J8" s="156"/>
      <c r="K8" s="156"/>
      <c r="L8" s="156"/>
      <c r="M8" s="156"/>
      <c r="N8" s="156"/>
      <c r="O8" s="156"/>
      <c r="P8" s="156"/>
      <c r="Q8" s="157"/>
      <c r="R8" s="1"/>
      <c r="S8" s="189"/>
      <c r="T8" s="190"/>
      <c r="U8" s="190"/>
      <c r="V8" s="190"/>
      <c r="W8" s="190"/>
      <c r="X8" s="190"/>
      <c r="Y8" s="190"/>
      <c r="Z8" s="190"/>
      <c r="AA8" s="190"/>
      <c r="AB8" s="190"/>
      <c r="AC8" s="190"/>
      <c r="AD8" s="190"/>
      <c r="AE8" s="190"/>
      <c r="AF8" s="190"/>
      <c r="AG8" s="190"/>
      <c r="AH8" s="191"/>
      <c r="AI8" s="1"/>
      <c r="AJ8" s="1"/>
      <c r="AK8" s="175"/>
      <c r="AL8" s="176"/>
      <c r="AM8" s="176"/>
      <c r="AN8" s="176"/>
      <c r="AO8" s="176"/>
      <c r="AP8" s="176"/>
      <c r="AQ8" s="177"/>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9"/>
      <c r="T9" s="190"/>
      <c r="U9" s="190"/>
      <c r="V9" s="190"/>
      <c r="W9" s="190"/>
      <c r="X9" s="190"/>
      <c r="Y9" s="190"/>
      <c r="Z9" s="190"/>
      <c r="AA9" s="190"/>
      <c r="AB9" s="190"/>
      <c r="AC9" s="190"/>
      <c r="AD9" s="190"/>
      <c r="AE9" s="190"/>
      <c r="AF9" s="190"/>
      <c r="AG9" s="190"/>
      <c r="AH9" s="191"/>
      <c r="AI9" s="1"/>
      <c r="AJ9" s="1"/>
      <c r="AK9" s="175"/>
      <c r="AL9" s="176"/>
      <c r="AM9" s="176"/>
      <c r="AN9" s="176"/>
      <c r="AO9" s="176"/>
      <c r="AP9" s="176"/>
      <c r="AQ9" s="177"/>
    </row>
    <row r="10" spans="1:43" ht="27" customHeight="1" thickBot="1">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75"/>
      <c r="AL10" s="176"/>
      <c r="AM10" s="176"/>
      <c r="AN10" s="176"/>
      <c r="AO10" s="176"/>
      <c r="AP10" s="176"/>
      <c r="AQ10" s="177"/>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9"/>
      <c r="T11" s="190"/>
      <c r="U11" s="190"/>
      <c r="V11" s="190"/>
      <c r="W11" s="190"/>
      <c r="X11" s="190"/>
      <c r="Y11" s="190"/>
      <c r="Z11" s="190"/>
      <c r="AA11" s="190"/>
      <c r="AB11" s="190"/>
      <c r="AC11" s="190"/>
      <c r="AD11" s="190"/>
      <c r="AE11" s="190"/>
      <c r="AF11" s="190"/>
      <c r="AG11" s="190"/>
      <c r="AH11" s="191"/>
      <c r="AI11" s="1"/>
      <c r="AJ11" s="1"/>
      <c r="AK11" s="175"/>
      <c r="AL11" s="176"/>
      <c r="AM11" s="176"/>
      <c r="AN11" s="176"/>
      <c r="AO11" s="176"/>
      <c r="AP11" s="176"/>
      <c r="AQ11" s="177"/>
    </row>
    <row r="12" spans="1:43" ht="23.1" customHeight="1">
      <c r="A12" s="1"/>
      <c r="B12" s="155" t="s">
        <v>21</v>
      </c>
      <c r="C12" s="156"/>
      <c r="D12" s="156"/>
      <c r="E12" s="156"/>
      <c r="F12" s="151">
        <f>データ!W6</f>
        <v>353600</v>
      </c>
      <c r="G12" s="152"/>
      <c r="H12" s="151">
        <f>データ!X6</f>
        <v>431821</v>
      </c>
      <c r="I12" s="152"/>
      <c r="J12" s="151">
        <f>データ!Y6</f>
        <v>387563</v>
      </c>
      <c r="K12" s="152"/>
      <c r="L12" s="151">
        <f>データ!Z6</f>
        <v>388348</v>
      </c>
      <c r="M12" s="152"/>
      <c r="N12" s="153">
        <f>データ!AA6</f>
        <v>330954</v>
      </c>
      <c r="O12" s="154"/>
      <c r="P12" s="8"/>
      <c r="Q12" s="8"/>
      <c r="R12" s="1"/>
      <c r="S12" s="189"/>
      <c r="T12" s="190"/>
      <c r="U12" s="190"/>
      <c r="V12" s="190"/>
      <c r="W12" s="190"/>
      <c r="X12" s="190"/>
      <c r="Y12" s="190"/>
      <c r="Z12" s="190"/>
      <c r="AA12" s="190"/>
      <c r="AB12" s="190"/>
      <c r="AC12" s="190"/>
      <c r="AD12" s="190"/>
      <c r="AE12" s="190"/>
      <c r="AF12" s="190"/>
      <c r="AG12" s="190"/>
      <c r="AH12" s="191"/>
      <c r="AI12" s="1"/>
      <c r="AJ12" s="1"/>
      <c r="AK12" s="175"/>
      <c r="AL12" s="176"/>
      <c r="AM12" s="176"/>
      <c r="AN12" s="176"/>
      <c r="AO12" s="176"/>
      <c r="AP12" s="176"/>
      <c r="AQ12" s="177"/>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9"/>
      <c r="T13" s="190"/>
      <c r="U13" s="190"/>
      <c r="V13" s="190"/>
      <c r="W13" s="190"/>
      <c r="X13" s="190"/>
      <c r="Y13" s="190"/>
      <c r="Z13" s="190"/>
      <c r="AA13" s="190"/>
      <c r="AB13" s="190"/>
      <c r="AC13" s="190"/>
      <c r="AD13" s="190"/>
      <c r="AE13" s="190"/>
      <c r="AF13" s="190"/>
      <c r="AG13" s="190"/>
      <c r="AH13" s="191"/>
      <c r="AI13" s="1"/>
      <c r="AJ13" s="1"/>
      <c r="AK13" s="175"/>
      <c r="AL13" s="176"/>
      <c r="AM13" s="176"/>
      <c r="AN13" s="176"/>
      <c r="AO13" s="176"/>
      <c r="AP13" s="176"/>
      <c r="AQ13" s="177"/>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9"/>
      <c r="T14" s="190"/>
      <c r="U14" s="190"/>
      <c r="V14" s="190"/>
      <c r="W14" s="190"/>
      <c r="X14" s="190"/>
      <c r="Y14" s="190"/>
      <c r="Z14" s="190"/>
      <c r="AA14" s="190"/>
      <c r="AB14" s="190"/>
      <c r="AC14" s="190"/>
      <c r="AD14" s="190"/>
      <c r="AE14" s="190"/>
      <c r="AF14" s="190"/>
      <c r="AG14" s="190"/>
      <c r="AH14" s="191"/>
      <c r="AI14" s="1"/>
      <c r="AJ14" s="1"/>
      <c r="AK14" s="175"/>
      <c r="AL14" s="176"/>
      <c r="AM14" s="176"/>
      <c r="AN14" s="176"/>
      <c r="AO14" s="176"/>
      <c r="AP14" s="176"/>
      <c r="AQ14" s="177"/>
    </row>
    <row r="15" spans="1:43" ht="23.1" customHeight="1">
      <c r="A15" s="1"/>
      <c r="B15" s="141" t="s">
        <v>24</v>
      </c>
      <c r="C15" s="142"/>
      <c r="D15" s="142"/>
      <c r="E15" s="143"/>
      <c r="F15" s="144" t="str">
        <f>データ!AL6</f>
        <v>-</v>
      </c>
      <c r="G15" s="144"/>
      <c r="H15" s="144">
        <f>データ!AM6</f>
        <v>99</v>
      </c>
      <c r="I15" s="144"/>
      <c r="J15" s="144">
        <f>データ!AN6</f>
        <v>1282</v>
      </c>
      <c r="K15" s="144"/>
      <c r="L15" s="144">
        <f>データ!AO6</f>
        <v>1420</v>
      </c>
      <c r="M15" s="144"/>
      <c r="N15" s="145">
        <f>データ!AP6</f>
        <v>1258</v>
      </c>
      <c r="O15" s="146"/>
      <c r="P15" s="8"/>
      <c r="Q15" s="8"/>
      <c r="R15" s="1"/>
      <c r="S15" s="189"/>
      <c r="T15" s="190"/>
      <c r="U15" s="190"/>
      <c r="V15" s="190"/>
      <c r="W15" s="190"/>
      <c r="X15" s="190"/>
      <c r="Y15" s="190"/>
      <c r="Z15" s="190"/>
      <c r="AA15" s="190"/>
      <c r="AB15" s="190"/>
      <c r="AC15" s="190"/>
      <c r="AD15" s="190"/>
      <c r="AE15" s="190"/>
      <c r="AF15" s="190"/>
      <c r="AG15" s="190"/>
      <c r="AH15" s="191"/>
      <c r="AI15" s="1"/>
      <c r="AJ15" s="1"/>
      <c r="AK15" s="175"/>
      <c r="AL15" s="176"/>
      <c r="AM15" s="176"/>
      <c r="AN15" s="176"/>
      <c r="AO15" s="176"/>
      <c r="AP15" s="176"/>
      <c r="AQ15" s="177"/>
    </row>
    <row r="16" spans="1:43" ht="23.1" customHeight="1" thickBot="1">
      <c r="A16" s="1"/>
      <c r="B16" s="134" t="s">
        <v>25</v>
      </c>
      <c r="C16" s="135"/>
      <c r="D16" s="135"/>
      <c r="E16" s="136"/>
      <c r="F16" s="147">
        <f>データ!AQ6</f>
        <v>353600</v>
      </c>
      <c r="G16" s="147"/>
      <c r="H16" s="147">
        <f>データ!AR6</f>
        <v>431920</v>
      </c>
      <c r="I16" s="147"/>
      <c r="J16" s="147">
        <f>データ!AS6</f>
        <v>388845</v>
      </c>
      <c r="K16" s="147"/>
      <c r="L16" s="147">
        <f>データ!AT6</f>
        <v>389768</v>
      </c>
      <c r="M16" s="147"/>
      <c r="N16" s="139">
        <f>データ!AU6</f>
        <v>332212</v>
      </c>
      <c r="O16" s="140"/>
      <c r="P16" s="8"/>
      <c r="Q16" s="8"/>
      <c r="R16" s="1"/>
      <c r="S16" s="189"/>
      <c r="T16" s="190"/>
      <c r="U16" s="190"/>
      <c r="V16" s="190"/>
      <c r="W16" s="190"/>
      <c r="X16" s="190"/>
      <c r="Y16" s="190"/>
      <c r="Z16" s="190"/>
      <c r="AA16" s="190"/>
      <c r="AB16" s="190"/>
      <c r="AC16" s="190"/>
      <c r="AD16" s="190"/>
      <c r="AE16" s="190"/>
      <c r="AF16" s="190"/>
      <c r="AG16" s="190"/>
      <c r="AH16" s="191"/>
      <c r="AI16" s="1"/>
      <c r="AJ16" s="1"/>
      <c r="AK16" s="175"/>
      <c r="AL16" s="176"/>
      <c r="AM16" s="176"/>
      <c r="AN16" s="176"/>
      <c r="AO16" s="176"/>
      <c r="AP16" s="176"/>
      <c r="AQ16" s="177"/>
    </row>
    <row r="17" spans="1:43" ht="15.6" customHeight="1" thickBot="1">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75"/>
      <c r="AL17" s="176"/>
      <c r="AM17" s="176"/>
      <c r="AN17" s="176"/>
      <c r="AO17" s="176"/>
      <c r="AP17" s="176"/>
      <c r="AQ17" s="177"/>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9"/>
      <c r="T18" s="190"/>
      <c r="U18" s="190"/>
      <c r="V18" s="190"/>
      <c r="W18" s="190"/>
      <c r="X18" s="190"/>
      <c r="Y18" s="190"/>
      <c r="Z18" s="190"/>
      <c r="AA18" s="190"/>
      <c r="AB18" s="190"/>
      <c r="AC18" s="190"/>
      <c r="AD18" s="190"/>
      <c r="AE18" s="190"/>
      <c r="AF18" s="190"/>
      <c r="AG18" s="190"/>
      <c r="AH18" s="191"/>
      <c r="AI18" s="1"/>
      <c r="AJ18" s="1"/>
      <c r="AK18" s="175"/>
      <c r="AL18" s="176"/>
      <c r="AM18" s="176"/>
      <c r="AN18" s="176"/>
      <c r="AO18" s="176"/>
      <c r="AP18" s="176"/>
      <c r="AQ18" s="177"/>
    </row>
    <row r="19" spans="1:43" ht="23.1" customHeight="1" thickBot="1">
      <c r="A19" s="1"/>
      <c r="B19" s="134" t="s">
        <v>28</v>
      </c>
      <c r="C19" s="135"/>
      <c r="D19" s="135"/>
      <c r="E19" s="136"/>
      <c r="F19" s="137">
        <f>データ!AV6</f>
        <v>2241086</v>
      </c>
      <c r="G19" s="137"/>
      <c r="H19" s="137"/>
      <c r="I19" s="137">
        <f>データ!AW6</f>
        <v>2546046</v>
      </c>
      <c r="J19" s="137"/>
      <c r="K19" s="137"/>
      <c r="L19" s="137">
        <f>データ!AX6</f>
        <v>4787132</v>
      </c>
      <c r="M19" s="137"/>
      <c r="N19" s="137"/>
      <c r="O19" s="138"/>
      <c r="P19" s="1"/>
      <c r="Q19" s="1"/>
      <c r="R19" s="1"/>
      <c r="S19" s="192"/>
      <c r="T19" s="193"/>
      <c r="U19" s="193"/>
      <c r="V19" s="193"/>
      <c r="W19" s="193"/>
      <c r="X19" s="193"/>
      <c r="Y19" s="193"/>
      <c r="Z19" s="193"/>
      <c r="AA19" s="193"/>
      <c r="AB19" s="193"/>
      <c r="AC19" s="193"/>
      <c r="AD19" s="193"/>
      <c r="AE19" s="193"/>
      <c r="AF19" s="193"/>
      <c r="AG19" s="193"/>
      <c r="AH19" s="194"/>
      <c r="AI19" s="1"/>
      <c r="AJ19" s="1"/>
      <c r="AK19" s="175"/>
      <c r="AL19" s="176"/>
      <c r="AM19" s="176"/>
      <c r="AN19" s="176"/>
      <c r="AO19" s="176"/>
      <c r="AP19" s="176"/>
      <c r="AQ19" s="17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5"/>
      <c r="AL20" s="176"/>
      <c r="AM20" s="176"/>
      <c r="AN20" s="176"/>
      <c r="AO20" s="176"/>
      <c r="AP20" s="176"/>
      <c r="AQ20" s="17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5"/>
      <c r="AL21" s="176"/>
      <c r="AM21" s="176"/>
      <c r="AN21" s="176"/>
      <c r="AO21" s="176"/>
      <c r="AP21" s="176"/>
      <c r="AQ21" s="17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5"/>
      <c r="AL22" s="176"/>
      <c r="AM22" s="176"/>
      <c r="AN22" s="176"/>
      <c r="AO22" s="176"/>
      <c r="AP22" s="176"/>
      <c r="AQ22" s="177"/>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5"/>
      <c r="AL23" s="176"/>
      <c r="AM23" s="176"/>
      <c r="AN23" s="176"/>
      <c r="AO23" s="176"/>
      <c r="AP23" s="176"/>
      <c r="AQ23" s="17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5"/>
      <c r="AL24" s="176"/>
      <c r="AM24" s="176"/>
      <c r="AN24" s="176"/>
      <c r="AO24" s="176"/>
      <c r="AP24" s="176"/>
      <c r="AQ24" s="17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5"/>
      <c r="AL25" s="176"/>
      <c r="AM25" s="176"/>
      <c r="AN25" s="176"/>
      <c r="AO25" s="176"/>
      <c r="AP25" s="176"/>
      <c r="AQ25" s="17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5"/>
      <c r="AL26" s="176"/>
      <c r="AM26" s="176"/>
      <c r="AN26" s="176"/>
      <c r="AO26" s="176"/>
      <c r="AP26" s="176"/>
      <c r="AQ26" s="17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5"/>
      <c r="AL27" s="176"/>
      <c r="AM27" s="176"/>
      <c r="AN27" s="176"/>
      <c r="AO27" s="176"/>
      <c r="AP27" s="176"/>
      <c r="AQ27" s="17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5"/>
      <c r="AL28" s="176"/>
      <c r="AM28" s="176"/>
      <c r="AN28" s="176"/>
      <c r="AO28" s="176"/>
      <c r="AP28" s="176"/>
      <c r="AQ28" s="17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5"/>
      <c r="AL29" s="176"/>
      <c r="AM29" s="176"/>
      <c r="AN29" s="176"/>
      <c r="AO29" s="176"/>
      <c r="AP29" s="176"/>
      <c r="AQ29" s="17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5"/>
      <c r="AL30" s="176"/>
      <c r="AM30" s="176"/>
      <c r="AN30" s="176"/>
      <c r="AO30" s="176"/>
      <c r="AP30" s="176"/>
      <c r="AQ30" s="17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5"/>
      <c r="AL31" s="176"/>
      <c r="AM31" s="176"/>
      <c r="AN31" s="176"/>
      <c r="AO31" s="176"/>
      <c r="AP31" s="176"/>
      <c r="AQ31" s="17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5"/>
      <c r="AL32" s="176"/>
      <c r="AM32" s="176"/>
      <c r="AN32" s="176"/>
      <c r="AO32" s="176"/>
      <c r="AP32" s="176"/>
      <c r="AQ32" s="17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5"/>
      <c r="AL33" s="176"/>
      <c r="AM33" s="176"/>
      <c r="AN33" s="176"/>
      <c r="AO33" s="176"/>
      <c r="AP33" s="176"/>
      <c r="AQ33" s="17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5"/>
      <c r="AL34" s="176"/>
      <c r="AM34" s="176"/>
      <c r="AN34" s="176"/>
      <c r="AO34" s="176"/>
      <c r="AP34" s="176"/>
      <c r="AQ34" s="17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5"/>
      <c r="AL35" s="176"/>
      <c r="AM35" s="176"/>
      <c r="AN35" s="176"/>
      <c r="AO35" s="176"/>
      <c r="AP35" s="176"/>
      <c r="AQ35" s="17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5"/>
      <c r="AL36" s="176"/>
      <c r="AM36" s="176"/>
      <c r="AN36" s="176"/>
      <c r="AO36" s="176"/>
      <c r="AP36" s="176"/>
      <c r="AQ36" s="177"/>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5"/>
      <c r="AL37" s="176"/>
      <c r="AM37" s="176"/>
      <c r="AN37" s="176"/>
      <c r="AO37" s="176"/>
      <c r="AP37" s="176"/>
      <c r="AQ37" s="177"/>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8"/>
      <c r="AL38" s="179"/>
      <c r="AM38" s="179"/>
      <c r="AN38" s="179"/>
      <c r="AO38" s="179"/>
      <c r="AP38" s="179"/>
      <c r="AQ38" s="180"/>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181</v>
      </c>
      <c r="AL40" s="114"/>
      <c r="AM40" s="114"/>
      <c r="AN40" s="114"/>
      <c r="AO40" s="114"/>
      <c r="AP40" s="114"/>
      <c r="AQ40" s="115"/>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179</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topLeftCell="GQ1" zoomScale="130" zoomScaleNormal="130" workbookViewId="0">
      <selection activeCell="HC7" sqref="HC7"/>
    </sheetView>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2.8">
      <c r="A6" s="50" t="s">
        <v>114</v>
      </c>
      <c r="B6" s="68" t="str">
        <f>B7</f>
        <v>2016</v>
      </c>
      <c r="C6" s="68" t="str">
        <f t="shared" ref="C6:AX6" si="6">C7</f>
        <v>060003</v>
      </c>
      <c r="D6" s="68" t="str">
        <f t="shared" si="6"/>
        <v>46</v>
      </c>
      <c r="E6" s="68" t="str">
        <f t="shared" si="6"/>
        <v>04</v>
      </c>
      <c r="F6" s="68" t="str">
        <f t="shared" si="6"/>
        <v>0</v>
      </c>
      <c r="G6" s="68" t="str">
        <f t="shared" si="6"/>
        <v>000</v>
      </c>
      <c r="H6" s="68" t="str">
        <f t="shared" si="6"/>
        <v>山形県</v>
      </c>
      <c r="I6" s="68" t="str">
        <f t="shared" si="6"/>
        <v>法適用</v>
      </c>
      <c r="J6" s="68" t="str">
        <f t="shared" si="6"/>
        <v>電気事業</v>
      </c>
      <c r="K6" s="68" t="str">
        <f t="shared" si="6"/>
        <v/>
      </c>
      <c r="L6" s="69">
        <f t="shared" si="6"/>
        <v>91.2</v>
      </c>
      <c r="M6" s="70">
        <f t="shared" si="6"/>
        <v>13</v>
      </c>
      <c r="N6" s="70" t="str">
        <f t="shared" si="6"/>
        <v>-</v>
      </c>
      <c r="O6" s="70" t="str">
        <f t="shared" si="6"/>
        <v>-</v>
      </c>
      <c r="P6" s="70">
        <f t="shared" si="6"/>
        <v>1</v>
      </c>
      <c r="Q6" s="70" t="str">
        <f t="shared" si="6"/>
        <v>-</v>
      </c>
      <c r="R6" s="71" t="str">
        <f>R7</f>
        <v>平成32年３月31日　朝日川第一発電所　ほか</v>
      </c>
      <c r="S6" s="72" t="str">
        <f t="shared" si="6"/>
        <v>平成41年３月31日　横川発電所</v>
      </c>
      <c r="T6" s="68" t="str">
        <f t="shared" si="6"/>
        <v>無</v>
      </c>
      <c r="U6" s="72" t="str">
        <f t="shared" si="6"/>
        <v>東北電力株式会社、株式会社やまがた新電力</v>
      </c>
      <c r="V6" s="69" t="str">
        <f t="shared" si="6"/>
        <v>-</v>
      </c>
      <c r="W6" s="70">
        <f>W7</f>
        <v>353600</v>
      </c>
      <c r="X6" s="70">
        <f t="shared" si="6"/>
        <v>431821</v>
      </c>
      <c r="Y6" s="70">
        <f t="shared" si="6"/>
        <v>387563</v>
      </c>
      <c r="Z6" s="70">
        <f t="shared" si="6"/>
        <v>388348</v>
      </c>
      <c r="AA6" s="70">
        <f t="shared" si="6"/>
        <v>330954</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99</v>
      </c>
      <c r="AN6" s="70">
        <f t="shared" si="6"/>
        <v>1282</v>
      </c>
      <c r="AO6" s="70">
        <f t="shared" si="6"/>
        <v>1420</v>
      </c>
      <c r="AP6" s="70">
        <f t="shared" si="6"/>
        <v>1258</v>
      </c>
      <c r="AQ6" s="70">
        <f t="shared" si="6"/>
        <v>353600</v>
      </c>
      <c r="AR6" s="70">
        <f t="shared" si="6"/>
        <v>431920</v>
      </c>
      <c r="AS6" s="70">
        <f t="shared" si="6"/>
        <v>388845</v>
      </c>
      <c r="AT6" s="70">
        <f t="shared" si="6"/>
        <v>389768</v>
      </c>
      <c r="AU6" s="70">
        <f t="shared" si="6"/>
        <v>332212</v>
      </c>
      <c r="AV6" s="70">
        <f t="shared" si="6"/>
        <v>2241086</v>
      </c>
      <c r="AW6" s="70">
        <f t="shared" si="6"/>
        <v>2546046</v>
      </c>
      <c r="AX6" s="70">
        <f t="shared" si="6"/>
        <v>4787132</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115</v>
      </c>
      <c r="C7" s="78" t="s">
        <v>116</v>
      </c>
      <c r="D7" s="78" t="s">
        <v>117</v>
      </c>
      <c r="E7" s="78" t="s">
        <v>118</v>
      </c>
      <c r="F7" s="78" t="s">
        <v>119</v>
      </c>
      <c r="G7" s="78" t="s">
        <v>120</v>
      </c>
      <c r="H7" s="78" t="s">
        <v>121</v>
      </c>
      <c r="I7" s="78" t="s">
        <v>122</v>
      </c>
      <c r="J7" s="78" t="s">
        <v>123</v>
      </c>
      <c r="K7" s="78" t="s">
        <v>124</v>
      </c>
      <c r="L7" s="79">
        <v>91.2</v>
      </c>
      <c r="M7" s="80">
        <v>13</v>
      </c>
      <c r="N7" s="80" t="s">
        <v>125</v>
      </c>
      <c r="O7" s="81" t="s">
        <v>125</v>
      </c>
      <c r="P7" s="81">
        <v>1</v>
      </c>
      <c r="Q7" s="81" t="s">
        <v>125</v>
      </c>
      <c r="R7" s="82" t="s">
        <v>126</v>
      </c>
      <c r="S7" s="82" t="s">
        <v>127</v>
      </c>
      <c r="T7" s="83" t="s">
        <v>128</v>
      </c>
      <c r="U7" s="82" t="s">
        <v>129</v>
      </c>
      <c r="V7" s="79" t="s">
        <v>125</v>
      </c>
      <c r="W7" s="81">
        <v>353600</v>
      </c>
      <c r="X7" s="81">
        <v>431821</v>
      </c>
      <c r="Y7" s="81">
        <v>387563</v>
      </c>
      <c r="Z7" s="81">
        <v>388348</v>
      </c>
      <c r="AA7" s="81">
        <v>330954</v>
      </c>
      <c r="AB7" s="81" t="s">
        <v>125</v>
      </c>
      <c r="AC7" s="81" t="s">
        <v>125</v>
      </c>
      <c r="AD7" s="81" t="s">
        <v>125</v>
      </c>
      <c r="AE7" s="81" t="s">
        <v>125</v>
      </c>
      <c r="AF7" s="81" t="s">
        <v>125</v>
      </c>
      <c r="AG7" s="81" t="s">
        <v>125</v>
      </c>
      <c r="AH7" s="81" t="s">
        <v>125</v>
      </c>
      <c r="AI7" s="81" t="s">
        <v>125</v>
      </c>
      <c r="AJ7" s="81" t="s">
        <v>125</v>
      </c>
      <c r="AK7" s="81" t="s">
        <v>125</v>
      </c>
      <c r="AL7" s="81" t="s">
        <v>125</v>
      </c>
      <c r="AM7" s="81">
        <v>99</v>
      </c>
      <c r="AN7" s="81">
        <v>1282</v>
      </c>
      <c r="AO7" s="81">
        <v>1420</v>
      </c>
      <c r="AP7" s="81">
        <v>1258</v>
      </c>
      <c r="AQ7" s="81">
        <v>353600</v>
      </c>
      <c r="AR7" s="81">
        <v>431920</v>
      </c>
      <c r="AS7" s="81">
        <v>388845</v>
      </c>
      <c r="AT7" s="81">
        <v>389768</v>
      </c>
      <c r="AU7" s="81">
        <v>332212</v>
      </c>
      <c r="AV7" s="81">
        <v>2241086</v>
      </c>
      <c r="AW7" s="81">
        <v>2546046</v>
      </c>
      <c r="AX7" s="81">
        <v>4787132</v>
      </c>
      <c r="AY7" s="84">
        <v>119.3</v>
      </c>
      <c r="AZ7" s="84">
        <v>181.5</v>
      </c>
      <c r="BA7" s="84">
        <v>181.2</v>
      </c>
      <c r="BB7" s="84">
        <v>168.2</v>
      </c>
      <c r="BC7" s="84">
        <v>175.1</v>
      </c>
      <c r="BD7" s="84">
        <v>110.1</v>
      </c>
      <c r="BE7" s="84">
        <v>119.7</v>
      </c>
      <c r="BF7" s="84">
        <v>125.7</v>
      </c>
      <c r="BG7" s="84">
        <v>129.69999999999999</v>
      </c>
      <c r="BH7" s="84">
        <v>135.9</v>
      </c>
      <c r="BI7" s="84">
        <v>100</v>
      </c>
      <c r="BJ7" s="84">
        <v>122.3</v>
      </c>
      <c r="BK7" s="84">
        <v>185.6</v>
      </c>
      <c r="BL7" s="84">
        <v>177.5</v>
      </c>
      <c r="BM7" s="84">
        <v>162.6</v>
      </c>
      <c r="BN7" s="84">
        <v>168.4</v>
      </c>
      <c r="BO7" s="84">
        <v>112.7</v>
      </c>
      <c r="BP7" s="84">
        <v>121.8</v>
      </c>
      <c r="BQ7" s="84">
        <v>124.8</v>
      </c>
      <c r="BR7" s="84">
        <v>130.4</v>
      </c>
      <c r="BS7" s="84">
        <v>136.30000000000001</v>
      </c>
      <c r="BT7" s="84">
        <v>100</v>
      </c>
      <c r="BU7" s="84">
        <v>5700.7</v>
      </c>
      <c r="BV7" s="84">
        <v>4954.8999999999996</v>
      </c>
      <c r="BW7" s="84">
        <v>1877</v>
      </c>
      <c r="BX7" s="84">
        <v>2721.7</v>
      </c>
      <c r="BY7" s="84">
        <v>2952.5</v>
      </c>
      <c r="BZ7" s="84">
        <v>1317.9</v>
      </c>
      <c r="CA7" s="84">
        <v>992.4</v>
      </c>
      <c r="CB7" s="84">
        <v>638.79999999999995</v>
      </c>
      <c r="CC7" s="84">
        <v>716.7</v>
      </c>
      <c r="CD7" s="84">
        <v>688</v>
      </c>
      <c r="CE7" s="84">
        <v>100</v>
      </c>
      <c r="CF7" s="84">
        <v>7458.8</v>
      </c>
      <c r="CG7" s="84">
        <v>6118.4</v>
      </c>
      <c r="CH7" s="84">
        <v>6966.6</v>
      </c>
      <c r="CI7" s="84">
        <v>7588.6</v>
      </c>
      <c r="CJ7" s="84">
        <v>8036.9</v>
      </c>
      <c r="CK7" s="84">
        <v>7970</v>
      </c>
      <c r="CL7" s="84">
        <v>7914.4</v>
      </c>
      <c r="CM7" s="84">
        <v>7493.6</v>
      </c>
      <c r="CN7" s="84">
        <v>8014.2</v>
      </c>
      <c r="CO7" s="84">
        <v>8260</v>
      </c>
      <c r="CP7" s="81">
        <v>1224096</v>
      </c>
      <c r="CQ7" s="81">
        <v>2855033</v>
      </c>
      <c r="CR7" s="81">
        <v>3334752</v>
      </c>
      <c r="CS7" s="81">
        <v>2846252</v>
      </c>
      <c r="CT7" s="81">
        <v>2793333</v>
      </c>
      <c r="CU7" s="81">
        <v>1043769</v>
      </c>
      <c r="CV7" s="81">
        <v>1160012</v>
      </c>
      <c r="CW7" s="81">
        <v>1146099</v>
      </c>
      <c r="CX7" s="81">
        <v>1494682</v>
      </c>
      <c r="CY7" s="81">
        <v>1543942</v>
      </c>
      <c r="CZ7" s="81">
        <v>89300</v>
      </c>
      <c r="DA7" s="84">
        <v>45.7</v>
      </c>
      <c r="DB7" s="84">
        <v>55.2</v>
      </c>
      <c r="DC7" s="84">
        <v>49.7</v>
      </c>
      <c r="DD7" s="84">
        <v>49.7</v>
      </c>
      <c r="DE7" s="84">
        <v>42.5</v>
      </c>
      <c r="DF7" s="84">
        <v>37.299999999999997</v>
      </c>
      <c r="DG7" s="84">
        <v>36.299999999999997</v>
      </c>
      <c r="DH7" s="84">
        <v>38.4</v>
      </c>
      <c r="DI7" s="84">
        <v>37.700000000000003</v>
      </c>
      <c r="DJ7" s="84">
        <v>36.200000000000003</v>
      </c>
      <c r="DK7" s="84">
        <v>23.1</v>
      </c>
      <c r="DL7" s="84">
        <v>21.4</v>
      </c>
      <c r="DM7" s="84">
        <v>18.2</v>
      </c>
      <c r="DN7" s="84">
        <v>27</v>
      </c>
      <c r="DO7" s="84">
        <v>18.399999999999999</v>
      </c>
      <c r="DP7" s="84">
        <v>22.3</v>
      </c>
      <c r="DQ7" s="84">
        <v>22.1</v>
      </c>
      <c r="DR7" s="84">
        <v>21.1</v>
      </c>
      <c r="DS7" s="84">
        <v>20</v>
      </c>
      <c r="DT7" s="84">
        <v>18.2</v>
      </c>
      <c r="DU7" s="84">
        <v>119</v>
      </c>
      <c r="DV7" s="84">
        <v>70.900000000000006</v>
      </c>
      <c r="DW7" s="84">
        <v>60.6</v>
      </c>
      <c r="DX7" s="84">
        <v>54</v>
      </c>
      <c r="DY7" s="84">
        <v>52.2</v>
      </c>
      <c r="DZ7" s="84">
        <v>146.19999999999999</v>
      </c>
      <c r="EA7" s="84">
        <v>130.19999999999999</v>
      </c>
      <c r="EB7" s="84">
        <v>128.80000000000001</v>
      </c>
      <c r="EC7" s="84">
        <v>109.9</v>
      </c>
      <c r="ED7" s="84">
        <v>103.6</v>
      </c>
      <c r="EE7" s="84">
        <v>45</v>
      </c>
      <c r="EF7" s="84">
        <v>45.5</v>
      </c>
      <c r="EG7" s="84">
        <v>51.5</v>
      </c>
      <c r="EH7" s="84">
        <v>53.8</v>
      </c>
      <c r="EI7" s="84">
        <v>55.5</v>
      </c>
      <c r="EJ7" s="84">
        <v>57</v>
      </c>
      <c r="EK7" s="84">
        <v>57.7</v>
      </c>
      <c r="EL7" s="84">
        <v>59.8</v>
      </c>
      <c r="EM7" s="84">
        <v>59.6</v>
      </c>
      <c r="EN7" s="84">
        <v>60.3</v>
      </c>
      <c r="EO7" s="84">
        <v>10.8</v>
      </c>
      <c r="EP7" s="84">
        <v>62.5</v>
      </c>
      <c r="EQ7" s="84">
        <v>55.6</v>
      </c>
      <c r="ER7" s="84">
        <v>56.3</v>
      </c>
      <c r="ES7" s="84">
        <v>53.2</v>
      </c>
      <c r="ET7" s="84">
        <v>2.8</v>
      </c>
      <c r="EU7" s="84">
        <v>15.4</v>
      </c>
      <c r="EV7" s="84">
        <v>16.2</v>
      </c>
      <c r="EW7" s="84">
        <v>18.7</v>
      </c>
      <c r="EX7" s="84">
        <v>20.5</v>
      </c>
      <c r="EY7" s="81">
        <v>88300</v>
      </c>
      <c r="EZ7" s="84">
        <v>45.7</v>
      </c>
      <c r="FA7" s="84">
        <v>55.8</v>
      </c>
      <c r="FB7" s="84">
        <v>50.1</v>
      </c>
      <c r="FC7" s="84">
        <v>50.1</v>
      </c>
      <c r="FD7" s="84">
        <v>42.8</v>
      </c>
      <c r="FE7" s="84">
        <v>37.5</v>
      </c>
      <c r="FF7" s="84">
        <v>37</v>
      </c>
      <c r="FG7" s="84">
        <v>39.5</v>
      </c>
      <c r="FH7" s="84">
        <v>39.1</v>
      </c>
      <c r="FI7" s="84">
        <v>37.299999999999997</v>
      </c>
      <c r="FJ7" s="84">
        <v>23.1</v>
      </c>
      <c r="FK7" s="84">
        <v>21.5</v>
      </c>
      <c r="FL7" s="84">
        <v>18.399999999999999</v>
      </c>
      <c r="FM7" s="84">
        <v>27.4</v>
      </c>
      <c r="FN7" s="84">
        <v>18.7</v>
      </c>
      <c r="FO7" s="84">
        <v>23.1</v>
      </c>
      <c r="FP7" s="84">
        <v>22.6</v>
      </c>
      <c r="FQ7" s="84">
        <v>22</v>
      </c>
      <c r="FR7" s="84">
        <v>21.4</v>
      </c>
      <c r="FS7" s="84">
        <v>19.2</v>
      </c>
      <c r="FT7" s="84">
        <v>119</v>
      </c>
      <c r="FU7" s="84">
        <v>70.900000000000006</v>
      </c>
      <c r="FV7" s="84">
        <v>61.2</v>
      </c>
      <c r="FW7" s="84">
        <v>54.6</v>
      </c>
      <c r="FX7" s="84">
        <v>52.7</v>
      </c>
      <c r="FY7" s="84">
        <v>146</v>
      </c>
      <c r="FZ7" s="84">
        <v>120.9</v>
      </c>
      <c r="GA7" s="84">
        <v>105.7</v>
      </c>
      <c r="GB7" s="84">
        <v>89.4</v>
      </c>
      <c r="GC7" s="84">
        <v>83.2</v>
      </c>
      <c r="GD7" s="84">
        <v>45</v>
      </c>
      <c r="GE7" s="84">
        <v>46.2</v>
      </c>
      <c r="GF7" s="84">
        <v>52.2</v>
      </c>
      <c r="GG7" s="84">
        <v>54.5</v>
      </c>
      <c r="GH7" s="84">
        <v>56.1</v>
      </c>
      <c r="GI7" s="84">
        <v>57.6</v>
      </c>
      <c r="GJ7" s="84">
        <v>58.6</v>
      </c>
      <c r="GK7" s="84">
        <v>61.3</v>
      </c>
      <c r="GL7" s="84">
        <v>61.7</v>
      </c>
      <c r="GM7" s="84">
        <v>62.1</v>
      </c>
      <c r="GN7" s="84">
        <v>10.8</v>
      </c>
      <c r="GO7" s="84">
        <v>62.5</v>
      </c>
      <c r="GP7" s="84">
        <v>55.2</v>
      </c>
      <c r="GQ7" s="84">
        <v>55.8</v>
      </c>
      <c r="GR7" s="84">
        <v>52.7</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v>1000</v>
      </c>
      <c r="KW7" s="84" t="s">
        <v>125</v>
      </c>
      <c r="KX7" s="84">
        <v>1.1000000000000001</v>
      </c>
      <c r="KY7" s="84">
        <v>14.6</v>
      </c>
      <c r="KZ7" s="84">
        <v>16.2</v>
      </c>
      <c r="LA7" s="84">
        <v>14.4</v>
      </c>
      <c r="LB7" s="84">
        <v>12.1</v>
      </c>
      <c r="LC7" s="84">
        <v>7.1</v>
      </c>
      <c r="LD7" s="84">
        <v>8.9</v>
      </c>
      <c r="LE7" s="84">
        <v>11.8</v>
      </c>
      <c r="LF7" s="84">
        <v>15.3</v>
      </c>
      <c r="LG7" s="84" t="s">
        <v>125</v>
      </c>
      <c r="LH7" s="84">
        <v>0.9</v>
      </c>
      <c r="LI7" s="84">
        <v>2.9</v>
      </c>
      <c r="LJ7" s="84">
        <v>4.4000000000000004</v>
      </c>
      <c r="LK7" s="84">
        <v>1.2</v>
      </c>
      <c r="LL7" s="84">
        <v>1.4</v>
      </c>
      <c r="LM7" s="84">
        <v>8.6</v>
      </c>
      <c r="LN7" s="84">
        <v>2</v>
      </c>
      <c r="LO7" s="84">
        <v>1.4</v>
      </c>
      <c r="LP7" s="84">
        <v>2.9</v>
      </c>
      <c r="LQ7" s="84" t="s">
        <v>125</v>
      </c>
      <c r="LR7" s="84">
        <v>0</v>
      </c>
      <c r="LS7" s="84">
        <v>0</v>
      </c>
      <c r="LT7" s="84">
        <v>0</v>
      </c>
      <c r="LU7" s="84">
        <v>0</v>
      </c>
      <c r="LV7" s="84">
        <v>298.60000000000002</v>
      </c>
      <c r="LW7" s="84">
        <v>1092.0999999999999</v>
      </c>
      <c r="LX7" s="84">
        <v>1128.5999999999999</v>
      </c>
      <c r="LY7" s="84">
        <v>596.79999999999995</v>
      </c>
      <c r="LZ7" s="84">
        <v>510.2</v>
      </c>
      <c r="MA7" s="84" t="s">
        <v>125</v>
      </c>
      <c r="MB7" s="84">
        <v>1.3</v>
      </c>
      <c r="MC7" s="84">
        <v>6.5</v>
      </c>
      <c r="MD7" s="84">
        <v>11.8</v>
      </c>
      <c r="ME7" s="84">
        <v>17</v>
      </c>
      <c r="MF7" s="84">
        <v>1.7</v>
      </c>
      <c r="MG7" s="84">
        <v>2.9</v>
      </c>
      <c r="MH7" s="84">
        <v>3.4</v>
      </c>
      <c r="MI7" s="84">
        <v>5.6</v>
      </c>
      <c r="MJ7" s="84">
        <v>11.5</v>
      </c>
      <c r="MK7" s="84" t="s">
        <v>125</v>
      </c>
      <c r="ML7" s="84">
        <v>100</v>
      </c>
      <c r="MM7" s="84">
        <v>100</v>
      </c>
      <c r="MN7" s="84">
        <v>100</v>
      </c>
      <c r="MO7" s="84">
        <v>100</v>
      </c>
      <c r="MP7" s="84">
        <v>77.7</v>
      </c>
      <c r="MQ7" s="84">
        <v>100</v>
      </c>
      <c r="MR7" s="84">
        <v>100</v>
      </c>
      <c r="MS7" s="84">
        <v>100</v>
      </c>
      <c r="MT7" s="84">
        <v>100</v>
      </c>
      <c r="MU7" s="84">
        <v>13</v>
      </c>
      <c r="MV7" s="84">
        <v>13</v>
      </c>
      <c r="MW7" s="84">
        <v>13</v>
      </c>
      <c r="MX7" s="84">
        <v>13</v>
      </c>
      <c r="MY7" s="84" t="s">
        <v>125</v>
      </c>
      <c r="MZ7" s="84" t="s">
        <v>125</v>
      </c>
      <c r="NA7" s="84" t="s">
        <v>125</v>
      </c>
      <c r="NB7" s="84" t="s">
        <v>125</v>
      </c>
      <c r="NC7" s="84" t="s">
        <v>125</v>
      </c>
      <c r="ND7" s="84" t="s">
        <v>125</v>
      </c>
      <c r="NE7" s="84" t="s">
        <v>125</v>
      </c>
      <c r="NF7" s="84" t="s">
        <v>125</v>
      </c>
      <c r="NG7" s="84" t="s">
        <v>125</v>
      </c>
      <c r="NH7" s="84">
        <v>1</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（最大出力合計89,300kW）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（最大出力合計88,300kW）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（最大出力合計1,000kW）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119.3</v>
      </c>
      <c r="AZ11" s="96">
        <f>AZ7</f>
        <v>181.5</v>
      </c>
      <c r="BA11" s="96">
        <f>BA7</f>
        <v>181.2</v>
      </c>
      <c r="BB11" s="96">
        <f>BB7</f>
        <v>168.2</v>
      </c>
      <c r="BC11" s="96">
        <f>BC7</f>
        <v>175.1</v>
      </c>
      <c r="BD11" s="85"/>
      <c r="BE11" s="85"/>
      <c r="BF11" s="85"/>
      <c r="BG11" s="85"/>
      <c r="BH11" s="85"/>
      <c r="BI11" s="95" t="s">
        <v>138</v>
      </c>
      <c r="BJ11" s="96">
        <f>BJ7</f>
        <v>122.3</v>
      </c>
      <c r="BK11" s="96">
        <f>BK7</f>
        <v>185.6</v>
      </c>
      <c r="BL11" s="96">
        <f>BL7</f>
        <v>177.5</v>
      </c>
      <c r="BM11" s="96">
        <f>BM7</f>
        <v>162.6</v>
      </c>
      <c r="BN11" s="96">
        <f>BN7</f>
        <v>168.4</v>
      </c>
      <c r="BO11" s="85"/>
      <c r="BP11" s="85"/>
      <c r="BQ11" s="85"/>
      <c r="BR11" s="85"/>
      <c r="BS11" s="85"/>
      <c r="BT11" s="95" t="s">
        <v>138</v>
      </c>
      <c r="BU11" s="96">
        <f>BU7</f>
        <v>5700.7</v>
      </c>
      <c r="BV11" s="96">
        <f>BV7</f>
        <v>4954.8999999999996</v>
      </c>
      <c r="BW11" s="96">
        <f>BW7</f>
        <v>1877</v>
      </c>
      <c r="BX11" s="96">
        <f>BX7</f>
        <v>2721.7</v>
      </c>
      <c r="BY11" s="96">
        <f>BY7</f>
        <v>2952.5</v>
      </c>
      <c r="BZ11" s="85"/>
      <c r="CA11" s="85"/>
      <c r="CB11" s="85"/>
      <c r="CC11" s="85"/>
      <c r="CD11" s="85"/>
      <c r="CE11" s="95" t="s">
        <v>138</v>
      </c>
      <c r="CF11" s="96">
        <f>CF7</f>
        <v>7458.8</v>
      </c>
      <c r="CG11" s="96">
        <f>CG7</f>
        <v>6118.4</v>
      </c>
      <c r="CH11" s="96">
        <f>CH7</f>
        <v>6966.6</v>
      </c>
      <c r="CI11" s="96">
        <f>CI7</f>
        <v>7588.6</v>
      </c>
      <c r="CJ11" s="96">
        <f>CJ7</f>
        <v>8036.9</v>
      </c>
      <c r="CK11" s="85"/>
      <c r="CL11" s="85"/>
      <c r="CM11" s="85"/>
      <c r="CN11" s="85"/>
      <c r="CO11" s="95" t="s">
        <v>138</v>
      </c>
      <c r="CP11" s="97">
        <f>CP7</f>
        <v>1224096</v>
      </c>
      <c r="CQ11" s="97">
        <f>CQ7</f>
        <v>2855033</v>
      </c>
      <c r="CR11" s="97">
        <f>CR7</f>
        <v>3334752</v>
      </c>
      <c r="CS11" s="97">
        <f>CS7</f>
        <v>2846252</v>
      </c>
      <c r="CT11" s="97">
        <f>CT7</f>
        <v>2793333</v>
      </c>
      <c r="CU11" s="85"/>
      <c r="CV11" s="85"/>
      <c r="CW11" s="85"/>
      <c r="CX11" s="85"/>
      <c r="CY11" s="85"/>
      <c r="CZ11" s="95" t="s">
        <v>138</v>
      </c>
      <c r="DA11" s="96">
        <f>DA7</f>
        <v>45.7</v>
      </c>
      <c r="DB11" s="96">
        <f>DB7</f>
        <v>55.2</v>
      </c>
      <c r="DC11" s="96">
        <f>DC7</f>
        <v>49.7</v>
      </c>
      <c r="DD11" s="96">
        <f>DD7</f>
        <v>49.7</v>
      </c>
      <c r="DE11" s="96">
        <f>DE7</f>
        <v>42.5</v>
      </c>
      <c r="DF11" s="85"/>
      <c r="DG11" s="85"/>
      <c r="DH11" s="85"/>
      <c r="DI11" s="85"/>
      <c r="DJ11" s="95" t="s">
        <v>138</v>
      </c>
      <c r="DK11" s="96">
        <f>DK7</f>
        <v>23.1</v>
      </c>
      <c r="DL11" s="96">
        <f>DL7</f>
        <v>21.4</v>
      </c>
      <c r="DM11" s="96">
        <f>DM7</f>
        <v>18.2</v>
      </c>
      <c r="DN11" s="96">
        <f>DN7</f>
        <v>27</v>
      </c>
      <c r="DO11" s="96">
        <f>DO7</f>
        <v>18.399999999999999</v>
      </c>
      <c r="DP11" s="85"/>
      <c r="DQ11" s="85"/>
      <c r="DR11" s="85"/>
      <c r="DS11" s="85"/>
      <c r="DT11" s="95" t="s">
        <v>138</v>
      </c>
      <c r="DU11" s="96">
        <f>DU7</f>
        <v>119</v>
      </c>
      <c r="DV11" s="96">
        <f>DV7</f>
        <v>70.900000000000006</v>
      </c>
      <c r="DW11" s="96">
        <f>DW7</f>
        <v>60.6</v>
      </c>
      <c r="DX11" s="96">
        <f>DX7</f>
        <v>54</v>
      </c>
      <c r="DY11" s="96">
        <f>DY7</f>
        <v>52.2</v>
      </c>
      <c r="DZ11" s="85"/>
      <c r="EA11" s="85"/>
      <c r="EB11" s="85"/>
      <c r="EC11" s="85"/>
      <c r="ED11" s="95" t="s">
        <v>138</v>
      </c>
      <c r="EE11" s="96">
        <f>EE7</f>
        <v>45</v>
      </c>
      <c r="EF11" s="96">
        <f>EF7</f>
        <v>45.5</v>
      </c>
      <c r="EG11" s="96">
        <f>EG7</f>
        <v>51.5</v>
      </c>
      <c r="EH11" s="96">
        <f>EH7</f>
        <v>53.8</v>
      </c>
      <c r="EI11" s="96">
        <f>EI7</f>
        <v>55.5</v>
      </c>
      <c r="EJ11" s="85"/>
      <c r="EK11" s="85"/>
      <c r="EL11" s="85"/>
      <c r="EM11" s="85"/>
      <c r="EN11" s="95" t="s">
        <v>139</v>
      </c>
      <c r="EO11" s="96">
        <f>EO7</f>
        <v>10.8</v>
      </c>
      <c r="EP11" s="96">
        <f>EP7</f>
        <v>62.5</v>
      </c>
      <c r="EQ11" s="96">
        <f>EQ7</f>
        <v>55.6</v>
      </c>
      <c r="ER11" s="96">
        <f>ER7</f>
        <v>56.3</v>
      </c>
      <c r="ES11" s="96">
        <f>ES7</f>
        <v>53.2</v>
      </c>
      <c r="ET11" s="85"/>
      <c r="EU11" s="85"/>
      <c r="EV11" s="85"/>
      <c r="EW11" s="85"/>
      <c r="EX11" s="85"/>
      <c r="EY11" s="95" t="s">
        <v>139</v>
      </c>
      <c r="EZ11" s="96">
        <f>EZ7</f>
        <v>45.7</v>
      </c>
      <c r="FA11" s="96">
        <f>FA7</f>
        <v>55.8</v>
      </c>
      <c r="FB11" s="96">
        <f>FB7</f>
        <v>50.1</v>
      </c>
      <c r="FC11" s="96">
        <f>FC7</f>
        <v>50.1</v>
      </c>
      <c r="FD11" s="96">
        <f>FD7</f>
        <v>42.8</v>
      </c>
      <c r="FE11" s="85"/>
      <c r="FF11" s="85"/>
      <c r="FG11" s="85"/>
      <c r="FH11" s="85"/>
      <c r="FI11" s="95" t="s">
        <v>140</v>
      </c>
      <c r="FJ11" s="96">
        <f>FJ7</f>
        <v>23.1</v>
      </c>
      <c r="FK11" s="96">
        <f>FK7</f>
        <v>21.5</v>
      </c>
      <c r="FL11" s="96">
        <f>FL7</f>
        <v>18.399999999999999</v>
      </c>
      <c r="FM11" s="96">
        <f>FM7</f>
        <v>27.4</v>
      </c>
      <c r="FN11" s="96">
        <f>FN7</f>
        <v>18.7</v>
      </c>
      <c r="FO11" s="85"/>
      <c r="FP11" s="85"/>
      <c r="FQ11" s="85"/>
      <c r="FR11" s="85"/>
      <c r="FS11" s="95" t="s">
        <v>138</v>
      </c>
      <c r="FT11" s="96">
        <f>FT7</f>
        <v>119</v>
      </c>
      <c r="FU11" s="96">
        <f>FU7</f>
        <v>70.900000000000006</v>
      </c>
      <c r="FV11" s="96">
        <f>FV7</f>
        <v>61.2</v>
      </c>
      <c r="FW11" s="96">
        <f>FW7</f>
        <v>54.6</v>
      </c>
      <c r="FX11" s="96">
        <f>FX7</f>
        <v>52.7</v>
      </c>
      <c r="FY11" s="85"/>
      <c r="FZ11" s="85"/>
      <c r="GA11" s="85"/>
      <c r="GB11" s="85"/>
      <c r="GC11" s="95" t="s">
        <v>138</v>
      </c>
      <c r="GD11" s="96">
        <f>GD7</f>
        <v>45</v>
      </c>
      <c r="GE11" s="96">
        <f>GE7</f>
        <v>46.2</v>
      </c>
      <c r="GF11" s="96">
        <f>GF7</f>
        <v>52.2</v>
      </c>
      <c r="GG11" s="96">
        <f>GG7</f>
        <v>54.5</v>
      </c>
      <c r="GH11" s="96">
        <f>GH7</f>
        <v>56.1</v>
      </c>
      <c r="GI11" s="85"/>
      <c r="GJ11" s="85"/>
      <c r="GK11" s="85"/>
      <c r="GL11" s="85"/>
      <c r="GM11" s="95" t="s">
        <v>138</v>
      </c>
      <c r="GN11" s="96">
        <f>GN7</f>
        <v>10.8</v>
      </c>
      <c r="GO11" s="96">
        <f>GO7</f>
        <v>62.5</v>
      </c>
      <c r="GP11" s="96">
        <f>GP7</f>
        <v>55.2</v>
      </c>
      <c r="GQ11" s="96">
        <f>GQ7</f>
        <v>55.8</v>
      </c>
      <c r="GR11" s="96">
        <f>GR7</f>
        <v>52.7</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f>KX7</f>
        <v>1.1000000000000001</v>
      </c>
      <c r="KY11" s="96">
        <f>KY7</f>
        <v>14.6</v>
      </c>
      <c r="KZ11" s="96">
        <f>KZ7</f>
        <v>16.2</v>
      </c>
      <c r="LA11" s="96">
        <f>LA7</f>
        <v>14.4</v>
      </c>
      <c r="LB11" s="85"/>
      <c r="LC11" s="85"/>
      <c r="LD11" s="85"/>
      <c r="LE11" s="85"/>
      <c r="LF11" s="95" t="s">
        <v>138</v>
      </c>
      <c r="LG11" s="96" t="str">
        <f>LG7</f>
        <v>-</v>
      </c>
      <c r="LH11" s="96">
        <f>LH7</f>
        <v>0.9</v>
      </c>
      <c r="LI11" s="96">
        <f>LI7</f>
        <v>2.9</v>
      </c>
      <c r="LJ11" s="96">
        <f>LJ7</f>
        <v>4.4000000000000004</v>
      </c>
      <c r="LK11" s="96">
        <f>LK7</f>
        <v>1.2</v>
      </c>
      <c r="LL11" s="85"/>
      <c r="LM11" s="85"/>
      <c r="LN11" s="85"/>
      <c r="LO11" s="85"/>
      <c r="LP11" s="95" t="s">
        <v>138</v>
      </c>
      <c r="LQ11" s="96" t="str">
        <f>LQ7</f>
        <v>-</v>
      </c>
      <c r="LR11" s="96">
        <f>LR7</f>
        <v>0</v>
      </c>
      <c r="LS11" s="96">
        <f>LS7</f>
        <v>0</v>
      </c>
      <c r="LT11" s="96">
        <f>LT7</f>
        <v>0</v>
      </c>
      <c r="LU11" s="96">
        <f>LU7</f>
        <v>0</v>
      </c>
      <c r="LV11" s="85"/>
      <c r="LW11" s="85"/>
      <c r="LX11" s="85"/>
      <c r="LY11" s="85"/>
      <c r="LZ11" s="95" t="s">
        <v>138</v>
      </c>
      <c r="MA11" s="96" t="str">
        <f>MA7</f>
        <v>-</v>
      </c>
      <c r="MB11" s="96">
        <f>MB7</f>
        <v>1.3</v>
      </c>
      <c r="MC11" s="96">
        <f>MC7</f>
        <v>6.5</v>
      </c>
      <c r="MD11" s="96">
        <f>MD7</f>
        <v>11.8</v>
      </c>
      <c r="ME11" s="96">
        <f>ME7</f>
        <v>17</v>
      </c>
      <c r="MF11" s="85"/>
      <c r="MG11" s="85"/>
      <c r="MH11" s="85"/>
      <c r="MI11" s="85"/>
      <c r="MJ11" s="95" t="s">
        <v>138</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142</v>
      </c>
      <c r="AY12" s="96">
        <f>BD7</f>
        <v>110.1</v>
      </c>
      <c r="AZ12" s="96">
        <f>BE7</f>
        <v>119.7</v>
      </c>
      <c r="BA12" s="96">
        <f>BF7</f>
        <v>125.7</v>
      </c>
      <c r="BB12" s="96">
        <f>BG7</f>
        <v>129.69999999999999</v>
      </c>
      <c r="BC12" s="96">
        <f>BH7</f>
        <v>135.9</v>
      </c>
      <c r="BD12" s="85"/>
      <c r="BE12" s="85"/>
      <c r="BF12" s="85"/>
      <c r="BG12" s="85"/>
      <c r="BH12" s="85"/>
      <c r="BI12" s="95" t="s">
        <v>142</v>
      </c>
      <c r="BJ12" s="96">
        <f>BO7</f>
        <v>112.7</v>
      </c>
      <c r="BK12" s="96">
        <f>BP7</f>
        <v>121.8</v>
      </c>
      <c r="BL12" s="96">
        <f>BQ7</f>
        <v>124.8</v>
      </c>
      <c r="BM12" s="96">
        <f>BR7</f>
        <v>130.4</v>
      </c>
      <c r="BN12" s="96">
        <f>BS7</f>
        <v>136.30000000000001</v>
      </c>
      <c r="BO12" s="85"/>
      <c r="BP12" s="85"/>
      <c r="BQ12" s="85"/>
      <c r="BR12" s="85"/>
      <c r="BS12" s="85"/>
      <c r="BT12" s="95" t="s">
        <v>142</v>
      </c>
      <c r="BU12" s="96">
        <f>BZ7</f>
        <v>1317.9</v>
      </c>
      <c r="BV12" s="96">
        <f>CA7</f>
        <v>992.4</v>
      </c>
      <c r="BW12" s="96">
        <f>CB7</f>
        <v>638.79999999999995</v>
      </c>
      <c r="BX12" s="96">
        <f>CC7</f>
        <v>716.7</v>
      </c>
      <c r="BY12" s="96">
        <f>CD7</f>
        <v>688</v>
      </c>
      <c r="BZ12" s="85"/>
      <c r="CA12" s="85"/>
      <c r="CB12" s="85"/>
      <c r="CC12" s="85"/>
      <c r="CD12" s="85"/>
      <c r="CE12" s="95" t="s">
        <v>142</v>
      </c>
      <c r="CF12" s="96">
        <f>CK7</f>
        <v>7970</v>
      </c>
      <c r="CG12" s="96">
        <f>CL7</f>
        <v>7914.4</v>
      </c>
      <c r="CH12" s="96">
        <f>CM7</f>
        <v>7493.6</v>
      </c>
      <c r="CI12" s="96">
        <f>CN7</f>
        <v>8014.2</v>
      </c>
      <c r="CJ12" s="96">
        <f>CO7</f>
        <v>8260</v>
      </c>
      <c r="CK12" s="85"/>
      <c r="CL12" s="85"/>
      <c r="CM12" s="85"/>
      <c r="CN12" s="85"/>
      <c r="CO12" s="95" t="s">
        <v>143</v>
      </c>
      <c r="CP12" s="97">
        <f>CU7</f>
        <v>1043769</v>
      </c>
      <c r="CQ12" s="97">
        <f>CV7</f>
        <v>1160012</v>
      </c>
      <c r="CR12" s="97">
        <f>CW7</f>
        <v>1146099</v>
      </c>
      <c r="CS12" s="97">
        <f>CX7</f>
        <v>1494682</v>
      </c>
      <c r="CT12" s="97">
        <f>CY7</f>
        <v>1543942</v>
      </c>
      <c r="CU12" s="85"/>
      <c r="CV12" s="85"/>
      <c r="CW12" s="85"/>
      <c r="CX12" s="85"/>
      <c r="CY12" s="85"/>
      <c r="CZ12" s="95" t="s">
        <v>144</v>
      </c>
      <c r="DA12" s="96">
        <f>DF7</f>
        <v>37.299999999999997</v>
      </c>
      <c r="DB12" s="96">
        <f>DG7</f>
        <v>36.299999999999997</v>
      </c>
      <c r="DC12" s="96">
        <f>DH7</f>
        <v>38.4</v>
      </c>
      <c r="DD12" s="96">
        <f>DI7</f>
        <v>37.700000000000003</v>
      </c>
      <c r="DE12" s="96">
        <f>DJ7</f>
        <v>36.200000000000003</v>
      </c>
      <c r="DF12" s="85"/>
      <c r="DG12" s="85"/>
      <c r="DH12" s="85"/>
      <c r="DI12" s="85"/>
      <c r="DJ12" s="95" t="s">
        <v>142</v>
      </c>
      <c r="DK12" s="96">
        <f>DP7</f>
        <v>22.3</v>
      </c>
      <c r="DL12" s="96">
        <f>DQ7</f>
        <v>22.1</v>
      </c>
      <c r="DM12" s="96">
        <f>DR7</f>
        <v>21.1</v>
      </c>
      <c r="DN12" s="96">
        <f>DS7</f>
        <v>20</v>
      </c>
      <c r="DO12" s="96">
        <f>DT7</f>
        <v>18.2</v>
      </c>
      <c r="DP12" s="85"/>
      <c r="DQ12" s="85"/>
      <c r="DR12" s="85"/>
      <c r="DS12" s="85"/>
      <c r="DT12" s="95" t="s">
        <v>142</v>
      </c>
      <c r="DU12" s="96">
        <f>DZ7</f>
        <v>146.19999999999999</v>
      </c>
      <c r="DV12" s="96">
        <f>EA7</f>
        <v>130.19999999999999</v>
      </c>
      <c r="DW12" s="96">
        <f>EB7</f>
        <v>128.80000000000001</v>
      </c>
      <c r="DX12" s="96">
        <f>EC7</f>
        <v>109.9</v>
      </c>
      <c r="DY12" s="96">
        <f>ED7</f>
        <v>103.6</v>
      </c>
      <c r="DZ12" s="85"/>
      <c r="EA12" s="85"/>
      <c r="EB12" s="85"/>
      <c r="EC12" s="85"/>
      <c r="ED12" s="95" t="s">
        <v>142</v>
      </c>
      <c r="EE12" s="96">
        <f>EJ7</f>
        <v>57</v>
      </c>
      <c r="EF12" s="96">
        <f>EK7</f>
        <v>57.7</v>
      </c>
      <c r="EG12" s="96">
        <f>EL7</f>
        <v>59.8</v>
      </c>
      <c r="EH12" s="96">
        <f>EM7</f>
        <v>59.6</v>
      </c>
      <c r="EI12" s="96">
        <f>EN7</f>
        <v>60.3</v>
      </c>
      <c r="EJ12" s="85"/>
      <c r="EK12" s="85"/>
      <c r="EL12" s="85"/>
      <c r="EM12" s="85"/>
      <c r="EN12" s="95" t="s">
        <v>142</v>
      </c>
      <c r="EO12" s="96">
        <f>ET7</f>
        <v>2.8</v>
      </c>
      <c r="EP12" s="96">
        <f>EU7</f>
        <v>15.4</v>
      </c>
      <c r="EQ12" s="96">
        <f>EV7</f>
        <v>16.2</v>
      </c>
      <c r="ER12" s="96">
        <f>EW7</f>
        <v>18.7</v>
      </c>
      <c r="ES12" s="96">
        <f>EX7</f>
        <v>20.5</v>
      </c>
      <c r="ET12" s="85"/>
      <c r="EU12" s="85"/>
      <c r="EV12" s="85"/>
      <c r="EW12" s="85"/>
      <c r="EX12" s="85"/>
      <c r="EY12" s="95" t="s">
        <v>142</v>
      </c>
      <c r="EZ12" s="96">
        <f>IF($EZ$8,FE7,"-")</f>
        <v>37.5</v>
      </c>
      <c r="FA12" s="96">
        <f>IF($EZ$8,FF7,"-")</f>
        <v>37</v>
      </c>
      <c r="FB12" s="96">
        <f>IF($EZ$8,FG7,"-")</f>
        <v>39.5</v>
      </c>
      <c r="FC12" s="96">
        <f>IF($EZ$8,FH7,"-")</f>
        <v>39.1</v>
      </c>
      <c r="FD12" s="96">
        <f>IF($EZ$8,FI7,"-")</f>
        <v>37.299999999999997</v>
      </c>
      <c r="FE12" s="85"/>
      <c r="FF12" s="85"/>
      <c r="FG12" s="85"/>
      <c r="FH12" s="85"/>
      <c r="FI12" s="95" t="s">
        <v>142</v>
      </c>
      <c r="FJ12" s="96">
        <f>IF($FJ$8,FO7,"-")</f>
        <v>23.1</v>
      </c>
      <c r="FK12" s="96">
        <f>IF($FJ$8,FP7,"-")</f>
        <v>22.6</v>
      </c>
      <c r="FL12" s="96">
        <f>IF($FJ$8,FQ7,"-")</f>
        <v>22</v>
      </c>
      <c r="FM12" s="96">
        <f>IF($FJ$8,FR7,"-")</f>
        <v>21.4</v>
      </c>
      <c r="FN12" s="96">
        <f>IF($FJ$8,FS7,"-")</f>
        <v>19.2</v>
      </c>
      <c r="FO12" s="85"/>
      <c r="FP12" s="85"/>
      <c r="FQ12" s="85"/>
      <c r="FR12" s="85"/>
      <c r="FS12" s="95" t="s">
        <v>142</v>
      </c>
      <c r="FT12" s="96">
        <f>IF($FT$8,FY7,"-")</f>
        <v>146</v>
      </c>
      <c r="FU12" s="96">
        <f>IF($FT$8,FZ7,"-")</f>
        <v>120.9</v>
      </c>
      <c r="FV12" s="96">
        <f>IF($FT$8,GA7,"-")</f>
        <v>105.7</v>
      </c>
      <c r="FW12" s="96">
        <f>IF($FT$8,GB7,"-")</f>
        <v>89.4</v>
      </c>
      <c r="FX12" s="96">
        <f>IF($FT$8,GC7,"-")</f>
        <v>83.2</v>
      </c>
      <c r="FY12" s="85"/>
      <c r="FZ12" s="85"/>
      <c r="GA12" s="85"/>
      <c r="GB12" s="85"/>
      <c r="GC12" s="95" t="s">
        <v>142</v>
      </c>
      <c r="GD12" s="96">
        <f>IF($GD$8,GI7,"-")</f>
        <v>57.6</v>
      </c>
      <c r="GE12" s="96">
        <f>IF($GD$8,GJ7,"-")</f>
        <v>58.6</v>
      </c>
      <c r="GF12" s="96">
        <f>IF($GD$8,GK7,"-")</f>
        <v>61.3</v>
      </c>
      <c r="GG12" s="96">
        <f>IF($GD$8,GL7,"-")</f>
        <v>61.7</v>
      </c>
      <c r="GH12" s="96">
        <f>IF($GD$8,GM7,"-")</f>
        <v>62.1</v>
      </c>
      <c r="GI12" s="85"/>
      <c r="GJ12" s="85"/>
      <c r="GK12" s="85"/>
      <c r="GL12" s="85"/>
      <c r="GM12" s="95" t="s">
        <v>142</v>
      </c>
      <c r="GN12" s="96">
        <f>IF($GN$8,GS7,"-")</f>
        <v>1.8</v>
      </c>
      <c r="GO12" s="96">
        <f>IF($GN$8,GT7,"-")</f>
        <v>12.3</v>
      </c>
      <c r="GP12" s="96">
        <f>IF($GN$8,GU7,"-")</f>
        <v>11.9</v>
      </c>
      <c r="GQ12" s="96">
        <f>IF($GN$8,GV7,"-")</f>
        <v>13.3</v>
      </c>
      <c r="GR12" s="96">
        <f>IF($GN$8,GW7,"-")</f>
        <v>14.4</v>
      </c>
      <c r="GS12" s="85"/>
      <c r="GT12" s="85"/>
      <c r="GU12" s="85"/>
      <c r="GV12" s="85"/>
      <c r="GW12" s="85"/>
      <c r="GX12" s="95" t="s">
        <v>142</v>
      </c>
      <c r="GY12" s="96" t="str">
        <f>IF($GY$8,HD7,"-")</f>
        <v>-</v>
      </c>
      <c r="GZ12" s="96" t="str">
        <f>IF($GY$8,HE7,"-")</f>
        <v>-</v>
      </c>
      <c r="HA12" s="96" t="str">
        <f>IF($GY$8,HF7,"-")</f>
        <v>-</v>
      </c>
      <c r="HB12" s="96" t="str">
        <f>IF($GY$8,HG7,"-")</f>
        <v>-</v>
      </c>
      <c r="HC12" s="96" t="str">
        <f>IF($GY$8,HH7,"-")</f>
        <v>-</v>
      </c>
      <c r="HD12" s="85"/>
      <c r="HE12" s="85"/>
      <c r="HF12" s="85"/>
      <c r="HG12" s="85"/>
      <c r="HH12" s="95" t="s">
        <v>142</v>
      </c>
      <c r="HI12" s="96" t="str">
        <f>IF($HI$8,HN7,"-")</f>
        <v>-</v>
      </c>
      <c r="HJ12" s="96" t="str">
        <f>IF($HI$8,HO7,"-")</f>
        <v>-</v>
      </c>
      <c r="HK12" s="96" t="str">
        <f>IF($HI$8,HP7,"-")</f>
        <v>-</v>
      </c>
      <c r="HL12" s="96" t="str">
        <f>IF($HI$8,HQ7,"-")</f>
        <v>-</v>
      </c>
      <c r="HM12" s="96" t="str">
        <f>IF($HI$8,HR7,"-")</f>
        <v>-</v>
      </c>
      <c r="HN12" s="85"/>
      <c r="HO12" s="85"/>
      <c r="HP12" s="85"/>
      <c r="HQ12" s="85"/>
      <c r="HR12" s="95" t="s">
        <v>142</v>
      </c>
      <c r="HS12" s="96" t="str">
        <f>IF($HS$8,HX7,"-")</f>
        <v>-</v>
      </c>
      <c r="HT12" s="96" t="str">
        <f>IF($HS$8,HY7,"-")</f>
        <v>-</v>
      </c>
      <c r="HU12" s="96" t="str">
        <f>IF($HS$8,HZ7,"-")</f>
        <v>-</v>
      </c>
      <c r="HV12" s="96" t="str">
        <f>IF($HS$8,IA7,"-")</f>
        <v>-</v>
      </c>
      <c r="HW12" s="96" t="str">
        <f>IF($HS$8,IB7,"-")</f>
        <v>-</v>
      </c>
      <c r="HX12" s="85"/>
      <c r="HY12" s="85"/>
      <c r="HZ12" s="85"/>
      <c r="IA12" s="85"/>
      <c r="IB12" s="95" t="s">
        <v>142</v>
      </c>
      <c r="IC12" s="96" t="str">
        <f>IF($IC$8,IH7,"-")</f>
        <v>-</v>
      </c>
      <c r="ID12" s="96" t="str">
        <f>IF($IC$8,II7,"-")</f>
        <v>-</v>
      </c>
      <c r="IE12" s="96" t="str">
        <f>IF($IC$8,IJ7,"-")</f>
        <v>-</v>
      </c>
      <c r="IF12" s="96" t="str">
        <f>IF($IC$8,IK7,"-")</f>
        <v>-</v>
      </c>
      <c r="IG12" s="96" t="str">
        <f>IF($IC$8,IL7,"-")</f>
        <v>-</v>
      </c>
      <c r="IH12" s="85"/>
      <c r="II12" s="85"/>
      <c r="IJ12" s="85"/>
      <c r="IK12" s="85"/>
      <c r="IL12" s="95" t="s">
        <v>142</v>
      </c>
      <c r="IM12" s="96" t="str">
        <f>IF($IM$8,IR7,"-")</f>
        <v>-</v>
      </c>
      <c r="IN12" s="96" t="str">
        <f>IF($IM$8,IS7,"-")</f>
        <v>-</v>
      </c>
      <c r="IO12" s="96" t="str">
        <f>IF($IM$8,IT7,"-")</f>
        <v>-</v>
      </c>
      <c r="IP12" s="96" t="str">
        <f>IF($IM$8,IU7,"-")</f>
        <v>-</v>
      </c>
      <c r="IQ12" s="96" t="str">
        <f>IF($IM$8,IV7,"-")</f>
        <v>-</v>
      </c>
      <c r="IR12" s="85"/>
      <c r="IS12" s="85"/>
      <c r="IT12" s="85"/>
      <c r="IU12" s="85"/>
      <c r="IV12" s="85"/>
      <c r="IW12" s="95" t="s">
        <v>142</v>
      </c>
      <c r="IX12" s="96" t="str">
        <f>IF($IX$8,JC7,"-")</f>
        <v>-</v>
      </c>
      <c r="IY12" s="96" t="str">
        <f>IF($IX$8,JD7,"-")</f>
        <v>-</v>
      </c>
      <c r="IZ12" s="96" t="str">
        <f>IF($IX$8,JE7,"-")</f>
        <v>-</v>
      </c>
      <c r="JA12" s="96" t="str">
        <f>IF($IX$8,JF7,"-")</f>
        <v>-</v>
      </c>
      <c r="JB12" s="96" t="str">
        <f>IF($IX$8,JG7,"-")</f>
        <v>-</v>
      </c>
      <c r="JC12" s="85"/>
      <c r="JD12" s="85"/>
      <c r="JE12" s="85"/>
      <c r="JF12" s="85"/>
      <c r="JG12" s="95" t="s">
        <v>142</v>
      </c>
      <c r="JH12" s="96" t="str">
        <f>IF($JH$8,JM7,"-")</f>
        <v>-</v>
      </c>
      <c r="JI12" s="96" t="str">
        <f>IF($JH$8,JN7,"-")</f>
        <v>-</v>
      </c>
      <c r="JJ12" s="96" t="str">
        <f>IF($JH$8,JO7,"-")</f>
        <v>-</v>
      </c>
      <c r="JK12" s="96" t="str">
        <f>IF($JH$8,JP7,"-")</f>
        <v>-</v>
      </c>
      <c r="JL12" s="96" t="str">
        <f>IF($JH$8,JQ7,"-")</f>
        <v>-</v>
      </c>
      <c r="JM12" s="85"/>
      <c r="JN12" s="85"/>
      <c r="JO12" s="85"/>
      <c r="JP12" s="85"/>
      <c r="JQ12" s="95" t="s">
        <v>142</v>
      </c>
      <c r="JR12" s="96" t="str">
        <f>IF($JR$8,JW7,"-")</f>
        <v>-</v>
      </c>
      <c r="JS12" s="96" t="str">
        <f>IF($JR$8,JX7,"-")</f>
        <v>-</v>
      </c>
      <c r="JT12" s="96" t="str">
        <f>IF($JR$8,JY7,"-")</f>
        <v>-</v>
      </c>
      <c r="JU12" s="96" t="str">
        <f>IF($JR$8,JZ7,"-")</f>
        <v>-</v>
      </c>
      <c r="JV12" s="96" t="str">
        <f>IF($JR$8,KA7,"-")</f>
        <v>-</v>
      </c>
      <c r="JW12" s="85"/>
      <c r="JX12" s="85"/>
      <c r="JY12" s="85"/>
      <c r="JZ12" s="85"/>
      <c r="KA12" s="95" t="s">
        <v>142</v>
      </c>
      <c r="KB12" s="96" t="str">
        <f>IF($KB$8,KG7,"-")</f>
        <v>-</v>
      </c>
      <c r="KC12" s="96" t="str">
        <f>IF($KB$8,KH7,"-")</f>
        <v>-</v>
      </c>
      <c r="KD12" s="96" t="str">
        <f>IF($KB$8,KI7,"-")</f>
        <v>-</v>
      </c>
      <c r="KE12" s="96" t="str">
        <f>IF($KB$8,KJ7,"-")</f>
        <v>-</v>
      </c>
      <c r="KF12" s="96" t="str">
        <f>IF($KB$8,KK7,"-")</f>
        <v>-</v>
      </c>
      <c r="KG12" s="85"/>
      <c r="KH12" s="85"/>
      <c r="KI12" s="85"/>
      <c r="KJ12" s="85"/>
      <c r="KK12" s="95" t="s">
        <v>142</v>
      </c>
      <c r="KL12" s="96" t="str">
        <f>IF($KL$8,KQ7,"-")</f>
        <v>-</v>
      </c>
      <c r="KM12" s="96" t="str">
        <f>IF($KL$8,KR7,"-")</f>
        <v>-</v>
      </c>
      <c r="KN12" s="96" t="str">
        <f>IF($KL$8,KS7,"-")</f>
        <v>-</v>
      </c>
      <c r="KO12" s="96" t="str">
        <f>IF($KL$8,KT7,"-")</f>
        <v>-</v>
      </c>
      <c r="KP12" s="96" t="str">
        <f>IF($KL$8,KU7,"-")</f>
        <v>-</v>
      </c>
      <c r="KQ12" s="85"/>
      <c r="KR12" s="85"/>
      <c r="KS12" s="85"/>
      <c r="KT12" s="85"/>
      <c r="KU12" s="85"/>
      <c r="KV12" s="95" t="s">
        <v>142</v>
      </c>
      <c r="KW12" s="96">
        <f>IF($KW$8,LB7,"-")</f>
        <v>12.1</v>
      </c>
      <c r="KX12" s="96">
        <f>IF($KW$8,LC7,"-")</f>
        <v>7.1</v>
      </c>
      <c r="KY12" s="96">
        <f>IF($KW$8,LD7,"-")</f>
        <v>8.9</v>
      </c>
      <c r="KZ12" s="96">
        <f>IF($KW$8,LE7,"-")</f>
        <v>11.8</v>
      </c>
      <c r="LA12" s="96">
        <f>IF($KW$8,LF7,"-")</f>
        <v>15.3</v>
      </c>
      <c r="LB12" s="85"/>
      <c r="LC12" s="85"/>
      <c r="LD12" s="85"/>
      <c r="LE12" s="85"/>
      <c r="LF12" s="95" t="s">
        <v>142</v>
      </c>
      <c r="LG12" s="96">
        <f>IF($LG$8,LL7,"-")</f>
        <v>1.4</v>
      </c>
      <c r="LH12" s="96">
        <f>IF($LG$8,LM7,"-")</f>
        <v>8.6</v>
      </c>
      <c r="LI12" s="96">
        <f>IF($LG$8,LN7,"-")</f>
        <v>2</v>
      </c>
      <c r="LJ12" s="96">
        <f>IF($LG$8,LO7,"-")</f>
        <v>1.4</v>
      </c>
      <c r="LK12" s="96">
        <f>IF($LG$8,LP7,"-")</f>
        <v>2.9</v>
      </c>
      <c r="LL12" s="85"/>
      <c r="LM12" s="85"/>
      <c r="LN12" s="85"/>
      <c r="LO12" s="85"/>
      <c r="LP12" s="95" t="s">
        <v>142</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142</v>
      </c>
      <c r="MA12" s="96">
        <f>IF($MA$8,MF7,"-")</f>
        <v>1.7</v>
      </c>
      <c r="MB12" s="96">
        <f>IF($MA$8,MG7,"-")</f>
        <v>2.9</v>
      </c>
      <c r="MC12" s="96">
        <f>IF($MA$8,MH7,"-")</f>
        <v>3.4</v>
      </c>
      <c r="MD12" s="96">
        <f>IF($MA$8,MI7,"-")</f>
        <v>5.6</v>
      </c>
      <c r="ME12" s="96">
        <f>IF($MA$8,MJ7,"-")</f>
        <v>11.5</v>
      </c>
      <c r="MF12" s="85"/>
      <c r="MG12" s="85"/>
      <c r="MH12" s="85"/>
      <c r="MI12" s="85"/>
      <c r="MJ12" s="95" t="s">
        <v>142</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14" t="s">
        <v>147</v>
      </c>
      <c r="G14" s="214"/>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4" t="s">
        <v>148</v>
      </c>
      <c r="C15" s="204"/>
      <c r="D15" s="101"/>
      <c r="E15" s="98">
        <v>1</v>
      </c>
      <c r="F15" s="204" t="s">
        <v>149</v>
      </c>
      <c r="G15" s="204"/>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4" t="s">
        <v>152</v>
      </c>
      <c r="C16" s="204"/>
      <c r="D16" s="101"/>
      <c r="E16" s="98">
        <f>E15+1</f>
        <v>2</v>
      </c>
      <c r="F16" s="204" t="s">
        <v>153</v>
      </c>
      <c r="G16" s="204"/>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4" t="s">
        <v>155</v>
      </c>
      <c r="C17" s="204"/>
      <c r="D17" s="101"/>
      <c r="E17" s="98">
        <f t="shared" ref="E17" si="8">E16+1</f>
        <v>3</v>
      </c>
      <c r="F17" s="204" t="s">
        <v>16</v>
      </c>
      <c r="G17" s="204"/>
      <c r="H17" s="103" t="s">
        <v>156</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157</v>
      </c>
      <c r="AY17" s="107">
        <f>IF(AY7="-",NA(),AY7)</f>
        <v>119.3</v>
      </c>
      <c r="AZ17" s="107">
        <f t="shared" ref="AZ17:BC17" si="9">IF(AZ7="-",NA(),AZ7)</f>
        <v>181.5</v>
      </c>
      <c r="BA17" s="107">
        <f t="shared" si="9"/>
        <v>181.2</v>
      </c>
      <c r="BB17" s="107">
        <f t="shared" si="9"/>
        <v>168.2</v>
      </c>
      <c r="BC17" s="107">
        <f t="shared" si="9"/>
        <v>175.1</v>
      </c>
      <c r="BD17" s="101"/>
      <c r="BE17" s="101"/>
      <c r="BF17" s="101"/>
      <c r="BG17" s="101"/>
      <c r="BH17" s="101"/>
      <c r="BI17" s="106" t="s">
        <v>157</v>
      </c>
      <c r="BJ17" s="107">
        <f>IF(BJ7="-",NA(),BJ7)</f>
        <v>122.3</v>
      </c>
      <c r="BK17" s="107">
        <f t="shared" ref="BK17:BN17" si="10">IF(BK7="-",NA(),BK7)</f>
        <v>185.6</v>
      </c>
      <c r="BL17" s="107">
        <f t="shared" si="10"/>
        <v>177.5</v>
      </c>
      <c r="BM17" s="107">
        <f t="shared" si="10"/>
        <v>162.6</v>
      </c>
      <c r="BN17" s="107">
        <f t="shared" si="10"/>
        <v>168.4</v>
      </c>
      <c r="BO17" s="101"/>
      <c r="BP17" s="101"/>
      <c r="BQ17" s="101"/>
      <c r="BR17" s="101"/>
      <c r="BS17" s="101"/>
      <c r="BT17" s="106" t="s">
        <v>157</v>
      </c>
      <c r="BU17" s="107">
        <f>IF(BU7="-",NA(),BU7)</f>
        <v>5700.7</v>
      </c>
      <c r="BV17" s="107">
        <f t="shared" ref="BV17:BY17" si="11">IF(BV7="-",NA(),BV7)</f>
        <v>4954.8999999999996</v>
      </c>
      <c r="BW17" s="107">
        <f t="shared" si="11"/>
        <v>1877</v>
      </c>
      <c r="BX17" s="107">
        <f t="shared" si="11"/>
        <v>2721.7</v>
      </c>
      <c r="BY17" s="107">
        <f t="shared" si="11"/>
        <v>2952.5</v>
      </c>
      <c r="BZ17" s="101"/>
      <c r="CA17" s="101"/>
      <c r="CB17" s="101"/>
      <c r="CC17" s="101"/>
      <c r="CD17" s="101"/>
      <c r="CE17" s="106" t="s">
        <v>157</v>
      </c>
      <c r="CF17" s="107">
        <f>IF(CF7="-",NA(),CF7)</f>
        <v>7458.8</v>
      </c>
      <c r="CG17" s="107">
        <f t="shared" ref="CG17:CJ17" si="12">IF(CG7="-",NA(),CG7)</f>
        <v>6118.4</v>
      </c>
      <c r="CH17" s="107">
        <f t="shared" si="12"/>
        <v>6966.6</v>
      </c>
      <c r="CI17" s="107">
        <f t="shared" si="12"/>
        <v>7588.6</v>
      </c>
      <c r="CJ17" s="107">
        <f t="shared" si="12"/>
        <v>8036.9</v>
      </c>
      <c r="CK17" s="101"/>
      <c r="CL17" s="101"/>
      <c r="CM17" s="101"/>
      <c r="CN17" s="101"/>
      <c r="CO17" s="106" t="s">
        <v>157</v>
      </c>
      <c r="CP17" s="108">
        <f>IF(CP7="-",NA(),CP7)</f>
        <v>1224096</v>
      </c>
      <c r="CQ17" s="108">
        <f t="shared" ref="CQ17:CT17" si="13">IF(CQ7="-",NA(),CQ7)</f>
        <v>2855033</v>
      </c>
      <c r="CR17" s="108">
        <f t="shared" si="13"/>
        <v>3334752</v>
      </c>
      <c r="CS17" s="108">
        <f t="shared" si="13"/>
        <v>2846252</v>
      </c>
      <c r="CT17" s="108">
        <f t="shared" si="13"/>
        <v>2793333</v>
      </c>
      <c r="CU17" s="101"/>
      <c r="CV17" s="101"/>
      <c r="CW17" s="101"/>
      <c r="CX17" s="101"/>
      <c r="CY17" s="101"/>
      <c r="CZ17" s="106" t="s">
        <v>157</v>
      </c>
      <c r="DA17" s="107">
        <f>IF(DA7="-",NA(),DA7)</f>
        <v>45.7</v>
      </c>
      <c r="DB17" s="107">
        <f t="shared" ref="DB17:DE17" si="14">IF(DB7="-",NA(),DB7)</f>
        <v>55.2</v>
      </c>
      <c r="DC17" s="107">
        <f t="shared" si="14"/>
        <v>49.7</v>
      </c>
      <c r="DD17" s="107">
        <f t="shared" si="14"/>
        <v>49.7</v>
      </c>
      <c r="DE17" s="107">
        <f t="shared" si="14"/>
        <v>42.5</v>
      </c>
      <c r="DF17" s="101"/>
      <c r="DG17" s="101"/>
      <c r="DH17" s="101"/>
      <c r="DI17" s="101"/>
      <c r="DJ17" s="106" t="s">
        <v>157</v>
      </c>
      <c r="DK17" s="107">
        <f>IF(DK7="-",NA(),DK7)</f>
        <v>23.1</v>
      </c>
      <c r="DL17" s="107">
        <f t="shared" ref="DL17:DO17" si="15">IF(DL7="-",NA(),DL7)</f>
        <v>21.4</v>
      </c>
      <c r="DM17" s="107">
        <f t="shared" si="15"/>
        <v>18.2</v>
      </c>
      <c r="DN17" s="107">
        <f t="shared" si="15"/>
        <v>27</v>
      </c>
      <c r="DO17" s="107">
        <f t="shared" si="15"/>
        <v>18.399999999999999</v>
      </c>
      <c r="DP17" s="101"/>
      <c r="DQ17" s="101"/>
      <c r="DR17" s="101"/>
      <c r="DS17" s="101"/>
      <c r="DT17" s="106" t="s">
        <v>157</v>
      </c>
      <c r="DU17" s="107">
        <f>IF(DU7="-",NA(),DU7)</f>
        <v>119</v>
      </c>
      <c r="DV17" s="107">
        <f t="shared" ref="DV17:DY17" si="16">IF(DV7="-",NA(),DV7)</f>
        <v>70.900000000000006</v>
      </c>
      <c r="DW17" s="107">
        <f t="shared" si="16"/>
        <v>60.6</v>
      </c>
      <c r="DX17" s="107">
        <f t="shared" si="16"/>
        <v>54</v>
      </c>
      <c r="DY17" s="107">
        <f t="shared" si="16"/>
        <v>52.2</v>
      </c>
      <c r="DZ17" s="101"/>
      <c r="EA17" s="101"/>
      <c r="EB17" s="101"/>
      <c r="EC17" s="101"/>
      <c r="ED17" s="106" t="s">
        <v>157</v>
      </c>
      <c r="EE17" s="107">
        <f>IF(EE7="-",NA(),EE7)</f>
        <v>45</v>
      </c>
      <c r="EF17" s="107">
        <f t="shared" ref="EF17:EI17" si="17">IF(EF7="-",NA(),EF7)</f>
        <v>45.5</v>
      </c>
      <c r="EG17" s="107">
        <f t="shared" si="17"/>
        <v>51.5</v>
      </c>
      <c r="EH17" s="107">
        <f t="shared" si="17"/>
        <v>53.8</v>
      </c>
      <c r="EI17" s="107">
        <f t="shared" si="17"/>
        <v>55.5</v>
      </c>
      <c r="EJ17" s="101"/>
      <c r="EK17" s="101"/>
      <c r="EL17" s="101"/>
      <c r="EM17" s="101"/>
      <c r="EN17" s="106" t="s">
        <v>157</v>
      </c>
      <c r="EO17" s="107">
        <f>IF(EO7="-",NA(),EO7)</f>
        <v>10.8</v>
      </c>
      <c r="EP17" s="107">
        <f t="shared" ref="EP17:ES17" si="18">IF(EP7="-",NA(),EP7)</f>
        <v>62.5</v>
      </c>
      <c r="EQ17" s="107">
        <f t="shared" si="18"/>
        <v>55.6</v>
      </c>
      <c r="ER17" s="107">
        <f t="shared" si="18"/>
        <v>56.3</v>
      </c>
      <c r="ES17" s="107">
        <f t="shared" si="18"/>
        <v>53.2</v>
      </c>
      <c r="ET17" s="101"/>
      <c r="EU17" s="101"/>
      <c r="EV17" s="101"/>
      <c r="EW17" s="101"/>
      <c r="EX17" s="101"/>
      <c r="EY17" s="106" t="s">
        <v>157</v>
      </c>
      <c r="EZ17" s="107">
        <f>IF(EZ7="-",NA(),EZ7)</f>
        <v>45.7</v>
      </c>
      <c r="FA17" s="107">
        <f t="shared" ref="FA17:FD17" si="19">IF(FA7="-",NA(),FA7)</f>
        <v>55.8</v>
      </c>
      <c r="FB17" s="107">
        <f t="shared" si="19"/>
        <v>50.1</v>
      </c>
      <c r="FC17" s="107">
        <f t="shared" si="19"/>
        <v>50.1</v>
      </c>
      <c r="FD17" s="107">
        <f t="shared" si="19"/>
        <v>42.8</v>
      </c>
      <c r="FE17" s="101"/>
      <c r="FF17" s="101"/>
      <c r="FG17" s="101"/>
      <c r="FH17" s="101"/>
      <c r="FI17" s="106" t="s">
        <v>157</v>
      </c>
      <c r="FJ17" s="107">
        <f>IF(FJ7="-",NA(),FJ7)</f>
        <v>23.1</v>
      </c>
      <c r="FK17" s="107">
        <f t="shared" ref="FK17:FN17" si="20">IF(FK7="-",NA(),FK7)</f>
        <v>21.5</v>
      </c>
      <c r="FL17" s="107">
        <f t="shared" si="20"/>
        <v>18.399999999999999</v>
      </c>
      <c r="FM17" s="107">
        <f t="shared" si="20"/>
        <v>27.4</v>
      </c>
      <c r="FN17" s="107">
        <f t="shared" si="20"/>
        <v>18.7</v>
      </c>
      <c r="FO17" s="101"/>
      <c r="FP17" s="101"/>
      <c r="FQ17" s="101"/>
      <c r="FR17" s="101"/>
      <c r="FS17" s="106" t="s">
        <v>157</v>
      </c>
      <c r="FT17" s="107">
        <f>IF(FT7="-",NA(),FT7)</f>
        <v>119</v>
      </c>
      <c r="FU17" s="107">
        <f t="shared" ref="FU17:FX17" si="21">IF(FU7="-",NA(),FU7)</f>
        <v>70.900000000000006</v>
      </c>
      <c r="FV17" s="107">
        <f t="shared" si="21"/>
        <v>61.2</v>
      </c>
      <c r="FW17" s="107">
        <f t="shared" si="21"/>
        <v>54.6</v>
      </c>
      <c r="FX17" s="107">
        <f t="shared" si="21"/>
        <v>52.7</v>
      </c>
      <c r="FY17" s="101"/>
      <c r="FZ17" s="101"/>
      <c r="GA17" s="101"/>
      <c r="GB17" s="101"/>
      <c r="GC17" s="106" t="s">
        <v>157</v>
      </c>
      <c r="GD17" s="107">
        <f>IF(GD7="-",NA(),GD7)</f>
        <v>45</v>
      </c>
      <c r="GE17" s="107">
        <f t="shared" ref="GE17:GH17" si="22">IF(GE7="-",NA(),GE7)</f>
        <v>46.2</v>
      </c>
      <c r="GF17" s="107">
        <f t="shared" si="22"/>
        <v>52.2</v>
      </c>
      <c r="GG17" s="107">
        <f t="shared" si="22"/>
        <v>54.5</v>
      </c>
      <c r="GH17" s="107">
        <f t="shared" si="22"/>
        <v>56.1</v>
      </c>
      <c r="GI17" s="101"/>
      <c r="GJ17" s="101"/>
      <c r="GK17" s="101"/>
      <c r="GL17" s="101"/>
      <c r="GM17" s="106" t="s">
        <v>157</v>
      </c>
      <c r="GN17" s="107">
        <f>IF(GN7="-",NA(),GN7)</f>
        <v>10.8</v>
      </c>
      <c r="GO17" s="107">
        <f t="shared" ref="GO17:GR17" si="23">IF(GO7="-",NA(),GO7)</f>
        <v>62.5</v>
      </c>
      <c r="GP17" s="107">
        <f t="shared" si="23"/>
        <v>55.2</v>
      </c>
      <c r="GQ17" s="107">
        <f t="shared" si="23"/>
        <v>55.8</v>
      </c>
      <c r="GR17" s="107">
        <f t="shared" si="23"/>
        <v>52.7</v>
      </c>
      <c r="GS17" s="101"/>
      <c r="GT17" s="101"/>
      <c r="GU17" s="101"/>
      <c r="GV17" s="101"/>
      <c r="GW17" s="101"/>
      <c r="GX17" s="106" t="s">
        <v>157</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157</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157</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157</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157</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157</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157</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157</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157</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157</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157</v>
      </c>
      <c r="KW17" s="107" t="e">
        <f>IF(KW7="-",NA(),KW7)</f>
        <v>#N/A</v>
      </c>
      <c r="KX17" s="107">
        <f t="shared" ref="KX17:LA17" si="34">IF(KX7="-",NA(),KX7)</f>
        <v>1.1000000000000001</v>
      </c>
      <c r="KY17" s="107">
        <f t="shared" si="34"/>
        <v>14.6</v>
      </c>
      <c r="KZ17" s="107">
        <f t="shared" si="34"/>
        <v>16.2</v>
      </c>
      <c r="LA17" s="107">
        <f t="shared" si="34"/>
        <v>14.4</v>
      </c>
      <c r="LB17" s="101"/>
      <c r="LC17" s="101"/>
      <c r="LD17" s="101"/>
      <c r="LE17" s="101"/>
      <c r="LF17" s="106" t="s">
        <v>157</v>
      </c>
      <c r="LG17" s="107" t="e">
        <f>IF(LG7="-",NA(),LG7)</f>
        <v>#N/A</v>
      </c>
      <c r="LH17" s="107">
        <f t="shared" ref="LH17:LK17" si="35">IF(LH7="-",NA(),LH7)</f>
        <v>0.9</v>
      </c>
      <c r="LI17" s="107">
        <f t="shared" si="35"/>
        <v>2.9</v>
      </c>
      <c r="LJ17" s="107">
        <f t="shared" si="35"/>
        <v>4.4000000000000004</v>
      </c>
      <c r="LK17" s="107">
        <f t="shared" si="35"/>
        <v>1.2</v>
      </c>
      <c r="LL17" s="101"/>
      <c r="LM17" s="101"/>
      <c r="LN17" s="101"/>
      <c r="LO17" s="101"/>
      <c r="LP17" s="106" t="s">
        <v>157</v>
      </c>
      <c r="LQ17" s="107" t="e">
        <f>IF(LQ7="-",NA(),LQ7)</f>
        <v>#N/A</v>
      </c>
      <c r="LR17" s="107">
        <f t="shared" ref="LR17:LU17" si="36">IF(LR7="-",NA(),LR7)</f>
        <v>0</v>
      </c>
      <c r="LS17" s="107">
        <f t="shared" si="36"/>
        <v>0</v>
      </c>
      <c r="LT17" s="107">
        <f t="shared" si="36"/>
        <v>0</v>
      </c>
      <c r="LU17" s="107">
        <f t="shared" si="36"/>
        <v>0</v>
      </c>
      <c r="LV17" s="101"/>
      <c r="LW17" s="101"/>
      <c r="LX17" s="101"/>
      <c r="LY17" s="101"/>
      <c r="LZ17" s="106" t="s">
        <v>157</v>
      </c>
      <c r="MA17" s="107" t="e">
        <f>IF(MA7="-",NA(),MA7)</f>
        <v>#N/A</v>
      </c>
      <c r="MB17" s="107">
        <f t="shared" ref="MB17:ME17" si="37">IF(MB7="-",NA(),MB7)</f>
        <v>1.3</v>
      </c>
      <c r="MC17" s="107">
        <f t="shared" si="37"/>
        <v>6.5</v>
      </c>
      <c r="MD17" s="107">
        <f t="shared" si="37"/>
        <v>11.8</v>
      </c>
      <c r="ME17" s="107">
        <f t="shared" si="37"/>
        <v>17</v>
      </c>
      <c r="MF17" s="101"/>
      <c r="MG17" s="101"/>
      <c r="MH17" s="101"/>
      <c r="MI17" s="101"/>
      <c r="MJ17" s="106" t="s">
        <v>157</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4" t="s">
        <v>158</v>
      </c>
      <c r="C18" s="204"/>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159</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159</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159</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159</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159</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159</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159</v>
      </c>
      <c r="DK18" s="107">
        <f>IF(DP7="-",NA(),DP7)</f>
        <v>22.3</v>
      </c>
      <c r="DL18" s="107">
        <f t="shared" ref="DL18:DO18" si="45">IF(DQ7="-",NA(),DQ7)</f>
        <v>22.1</v>
      </c>
      <c r="DM18" s="107">
        <f t="shared" si="45"/>
        <v>21.1</v>
      </c>
      <c r="DN18" s="107">
        <f t="shared" si="45"/>
        <v>20</v>
      </c>
      <c r="DO18" s="107">
        <f t="shared" si="45"/>
        <v>18.2</v>
      </c>
      <c r="DP18" s="101"/>
      <c r="DQ18" s="101"/>
      <c r="DR18" s="101"/>
      <c r="DS18" s="101"/>
      <c r="DT18" s="106" t="s">
        <v>159</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159</v>
      </c>
      <c r="EE18" s="107">
        <f>IF(EJ7="-",NA(),EJ7)</f>
        <v>57</v>
      </c>
      <c r="EF18" s="107">
        <f t="shared" ref="EF18:EI18" si="47">IF(EK7="-",NA(),EK7)</f>
        <v>57.7</v>
      </c>
      <c r="EG18" s="107">
        <f t="shared" si="47"/>
        <v>59.8</v>
      </c>
      <c r="EH18" s="107">
        <f t="shared" si="47"/>
        <v>59.6</v>
      </c>
      <c r="EI18" s="107">
        <f t="shared" si="47"/>
        <v>60.3</v>
      </c>
      <c r="EJ18" s="101"/>
      <c r="EK18" s="101"/>
      <c r="EL18" s="101"/>
      <c r="EM18" s="101"/>
      <c r="EN18" s="106" t="s">
        <v>159</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159</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159</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159</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159</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159</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159</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159</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159</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159</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159</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159</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159</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159</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159</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159</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159</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159</v>
      </c>
      <c r="LG18" s="107">
        <f>IF(OR(NOT($LG$8),LL7="-"),NA(),LL7)</f>
        <v>1.4</v>
      </c>
      <c r="LH18" s="107">
        <f>IF(OR(NOT($LG$8),LM7="-"),NA(),LM7)</f>
        <v>8.6</v>
      </c>
      <c r="LI18" s="107">
        <f>IF(OR(NOT($LG$8),LN7="-"),NA(),LN7)</f>
        <v>2</v>
      </c>
      <c r="LJ18" s="107">
        <f>IF(OR(NOT($LG$8),LO7="-"),NA(),LO7)</f>
        <v>1.4</v>
      </c>
      <c r="LK18" s="107">
        <f>IF(OR(NOT($LG$8),LP7="-"),NA(),LP7)</f>
        <v>2.9</v>
      </c>
      <c r="LL18" s="101"/>
      <c r="LM18" s="101"/>
      <c r="LN18" s="101"/>
      <c r="LO18" s="101"/>
      <c r="LP18" s="106" t="s">
        <v>159</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159</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159</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4" t="s">
        <v>160</v>
      </c>
      <c r="C19" s="20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4" t="s">
        <v>161</v>
      </c>
      <c r="C20" s="204"/>
      <c r="D20" s="101"/>
    </row>
    <row r="21" spans="1:374">
      <c r="A21" s="98">
        <f t="shared" si="7"/>
        <v>7</v>
      </c>
      <c r="B21" s="204" t="s">
        <v>162</v>
      </c>
      <c r="C21" s="204"/>
      <c r="D21" s="101"/>
    </row>
    <row r="22" spans="1:374">
      <c r="A22" s="98">
        <f t="shared" si="7"/>
        <v>8</v>
      </c>
      <c r="B22" s="204" t="s">
        <v>163</v>
      </c>
      <c r="C22" s="204"/>
      <c r="D22" s="101"/>
      <c r="E22" s="205" t="s">
        <v>164</v>
      </c>
      <c r="F22" s="206"/>
      <c r="G22" s="206"/>
      <c r="H22" s="206"/>
      <c r="I22" s="207"/>
    </row>
    <row r="23" spans="1:374">
      <c r="A23" s="98">
        <f t="shared" si="7"/>
        <v>9</v>
      </c>
      <c r="B23" s="204" t="s">
        <v>165</v>
      </c>
      <c r="C23" s="204"/>
      <c r="D23" s="101"/>
      <c r="E23" s="208"/>
      <c r="F23" s="209"/>
      <c r="G23" s="209"/>
      <c r="H23" s="209"/>
      <c r="I23" s="210"/>
    </row>
    <row r="24" spans="1:374">
      <c r="A24" s="98">
        <f t="shared" si="7"/>
        <v>10</v>
      </c>
      <c r="B24" s="204" t="s">
        <v>166</v>
      </c>
      <c r="C24" s="204"/>
      <c r="D24" s="101"/>
      <c r="E24" s="208"/>
      <c r="F24" s="209"/>
      <c r="G24" s="209"/>
      <c r="H24" s="209"/>
      <c r="I24" s="210"/>
    </row>
    <row r="25" spans="1:374">
      <c r="A25" s="98">
        <f t="shared" si="7"/>
        <v>11</v>
      </c>
      <c r="B25" s="204" t="s">
        <v>167</v>
      </c>
      <c r="C25" s="204"/>
      <c r="D25" s="101"/>
      <c r="E25" s="208"/>
      <c r="F25" s="209"/>
      <c r="G25" s="209"/>
      <c r="H25" s="209"/>
      <c r="I25" s="210"/>
    </row>
    <row r="26" spans="1:374">
      <c r="A26" s="98">
        <f t="shared" si="7"/>
        <v>12</v>
      </c>
      <c r="B26" s="204" t="s">
        <v>168</v>
      </c>
      <c r="C26" s="204"/>
      <c r="D26" s="101"/>
      <c r="E26" s="208"/>
      <c r="F26" s="209"/>
      <c r="G26" s="209"/>
      <c r="H26" s="209"/>
      <c r="I26" s="210"/>
    </row>
    <row r="27" spans="1:374">
      <c r="A27" s="98">
        <f t="shared" si="7"/>
        <v>13</v>
      </c>
      <c r="B27" s="204" t="s">
        <v>169</v>
      </c>
      <c r="C27" s="204"/>
      <c r="D27" s="101"/>
      <c r="E27" s="208"/>
      <c r="F27" s="209"/>
      <c r="G27" s="209"/>
      <c r="H27" s="209"/>
      <c r="I27" s="210"/>
    </row>
    <row r="28" spans="1:374">
      <c r="A28" s="98">
        <f t="shared" si="7"/>
        <v>14</v>
      </c>
      <c r="B28" s="204" t="s">
        <v>170</v>
      </c>
      <c r="C28" s="204"/>
      <c r="D28" s="101"/>
      <c r="E28" s="208"/>
      <c r="F28" s="209"/>
      <c r="G28" s="209"/>
      <c r="H28" s="209"/>
      <c r="I28" s="210"/>
    </row>
    <row r="29" spans="1:374">
      <c r="A29" s="98">
        <f t="shared" si="7"/>
        <v>15</v>
      </c>
      <c r="B29" s="204" t="s">
        <v>171</v>
      </c>
      <c r="C29" s="204"/>
      <c r="D29" s="101"/>
      <c r="E29" s="208"/>
      <c r="F29" s="209"/>
      <c r="G29" s="209"/>
      <c r="H29" s="209"/>
      <c r="I29" s="210"/>
    </row>
    <row r="30" spans="1:374">
      <c r="A30" s="98">
        <f t="shared" si="7"/>
        <v>16</v>
      </c>
      <c r="B30" s="204" t="s">
        <v>172</v>
      </c>
      <c r="C30" s="204"/>
      <c r="D30" s="101"/>
      <c r="E30" s="208"/>
      <c r="F30" s="209"/>
      <c r="G30" s="209"/>
      <c r="H30" s="209"/>
      <c r="I30" s="210"/>
    </row>
    <row r="31" spans="1:374">
      <c r="A31" s="98">
        <f t="shared" si="7"/>
        <v>17</v>
      </c>
      <c r="B31" s="204" t="s">
        <v>173</v>
      </c>
      <c r="C31" s="204"/>
      <c r="D31" s="101"/>
      <c r="E31" s="208"/>
      <c r="F31" s="209"/>
      <c r="G31" s="209"/>
      <c r="H31" s="209"/>
      <c r="I31" s="210"/>
    </row>
    <row r="32" spans="1:374">
      <c r="A32" s="98">
        <f t="shared" si="7"/>
        <v>18</v>
      </c>
      <c r="B32" s="204" t="s">
        <v>174</v>
      </c>
      <c r="C32" s="204"/>
      <c r="D32" s="101"/>
      <c r="E32" s="208"/>
      <c r="F32" s="209"/>
      <c r="G32" s="209"/>
      <c r="H32" s="209"/>
      <c r="I32" s="210"/>
    </row>
    <row r="33" spans="1:9">
      <c r="A33" s="98">
        <f t="shared" si="7"/>
        <v>19</v>
      </c>
      <c r="B33" s="204" t="s">
        <v>175</v>
      </c>
      <c r="C33" s="204"/>
      <c r="D33" s="101"/>
      <c r="E33" s="208"/>
      <c r="F33" s="209"/>
      <c r="G33" s="209"/>
      <c r="H33" s="209"/>
      <c r="I33" s="210"/>
    </row>
    <row r="34" spans="1:9">
      <c r="A34" s="98">
        <f t="shared" si="7"/>
        <v>20</v>
      </c>
      <c r="B34" s="204" t="s">
        <v>176</v>
      </c>
      <c r="C34" s="204"/>
      <c r="D34" s="101"/>
      <c r="E34" s="208"/>
      <c r="F34" s="209"/>
      <c r="G34" s="209"/>
      <c r="H34" s="209"/>
      <c r="I34" s="210"/>
    </row>
    <row r="35" spans="1:9" ht="25.5" customHeight="1">
      <c r="E35" s="211"/>
      <c r="F35" s="212"/>
      <c r="G35" s="212"/>
      <c r="H35" s="212"/>
      <c r="I35" s="213"/>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2018-02-13T05:21:22Z</cp:lastPrinted>
  <dcterms:created xsi:type="dcterms:W3CDTF">2017-12-18T05:02:08Z</dcterms:created>
  <dcterms:modified xsi:type="dcterms:W3CDTF">2018-02-20T09:40:32Z</dcterms:modified>
  <cp:category/>
</cp:coreProperties>
</file>