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12" yWindow="-12" windowWidth="10248" windowHeight="82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W10" i="4" s="1"/>
  <c r="P6" i="5"/>
  <c r="P10" i="4" s="1"/>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8" i="4"/>
  <c r="AT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<sst xmlns="http://schemas.openxmlformats.org/spreadsheetml/2006/main" count="232" uniqueCount="120">
  <si>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</si>
  <si>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</si>
  <si>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</si>
  <si>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</si>
  <si>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</si>
  <si>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</si>
  <si>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</si>
  <si>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</si>
  <si>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</si>
  <si>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</si>
  <si>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</si>
  <si>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</si>
  <si>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</si>
  <si>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</si>
  <si>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</si>
  <si>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</si>
  <si>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</si>
  <si>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</si>
  <si>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</si>
  <si>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</si>
  <si>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</si>
  <si>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</si>
  <si>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</si>
  <si>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</si>
  <si>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</si>
  <si>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</si>
  <si>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</si>
  <si>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</si>
  <si>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</si>
  <si>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</si>
  <si>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</si>
  <si>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</si>
  <si>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</si>
  <si>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</si>
  <si>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</si>
  <si>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</si>
  <si>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</si>
  <si>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</si>
  <si>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</si>
  <si>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</si>
  <si>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</si>
  <si>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</si>
  <si>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</si>
  <si>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</si>
  <si>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</si>
  <si>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</si>
  <si>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</si>
  <si>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</si>
  <si>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</si>
  <si>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</si>
  <si>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</si>
  <si>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</si>
  <si>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</si>
  <si>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</si>
  <si>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</si>
  <si>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</si>
  <si>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</si>
  <si>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</si>
  <si>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</si>
  <si>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</si>
  <si>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</si>
  <si>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</si>
  <si>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</si>
  <si>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</si>
  <si>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</si>
  <si>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</si>
  <si>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</si>
  <si>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</si>
  <si>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</si>
  <si>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</si>
  <si>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</si>
  <si>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</si>
  <si>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</si>
  <si>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</si>
  <si>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</si>
  <si>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</si>
  <si>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</si>
  <si>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</si>
  <si>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</si>
  <si>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</si>
  <si>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</si>
  <si>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</si>
  <si>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</si>
  <si>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</si>
  <si>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</si>
  <si>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</si>
  <si>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</si>
  <si>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</si>
  <si>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</si>
  <si>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</si>
  <si>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</si>
  <si>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</si>
  <si>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</si>
  <si>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</si>
  <si>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</si>
  <si>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</si>
  <si>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</si>
  <si>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</si>
  <si>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</si>
  <si>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</si>
  <si>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</si>
  <si>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</si>
  <si>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</si>
  <si>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</si>
  <si>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</si>
  <si>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</si>
  <si>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</si>
  <si>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</si>
  <si>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</si>
  <si>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</si>
  <si>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</si>
  <si>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</si>
  <si>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</si>
  <si>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</si>
  <si>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</si>
  <si>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</si>
  <si>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</si>
  <si>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都の水道事業は、高度経済成長期に集中的に整備してきた膨大な水道施設が、平成30年代に一斉に更新時期を迎えることに加え、切迫性が指摘される首都直下地震等の様々な脅威に備えていく必要があるなど、厳しい事業環境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
</t>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</si>
  <si>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「③管路更新率」は、耐震継手管への取替えを進めたことで、類似団体平均値を上回る数値で推移しています。</t>
    <phoneticPr fontId="4"/>
  </si>
  <si>
    <t>　平成28年度は、平成32年度までの５年間に取り組んでいく施策の事業計画と財政計画を明らかにした「東京水道経営プラン２０１６」の初年度として、計画に掲げた主要施策を中心に事業を着実に実施しました。
　「①経常収支比率」は、100％以上を維持しており、健全な事業運営を行っています。
　「③流動比率」は、平成27年度に比べ低下していますが、100％以上であるため支払能力に問題はありません。
　「④企業債残高対給水収益比率」は、引き続き企業債の償還促進に努めた結果、類似団体平均値に比べて低い水準で推移しています。
　「⑤料金回収率」及び「⑥給水原価」は、工事経費が増加し給水原価が上昇、料金回収率が低下しましたが、平成27年度と概ね同水準となっています。
　「⑦施設利用率」及び「⑧有収率」は、類似団体平均値を上回り、効率的な施設の運用を行っています。</t>
    <rPh sb="153" eb="155">
      <t>ヘイセイ</t>
    </rPh>
    <rPh sb="297" eb="299">
      <t>リョウキン</t>
    </rPh>
    <rPh sb="299" eb="301">
      <t>カイシュウ</t>
    </rPh>
    <rPh sb="301" eb="302">
      <t>リツ</t>
    </rPh>
    <rPh sb="303" eb="305">
      <t>テイカ</t>
    </rPh>
    <rPh sb="311" eb="313">
      <t>ヘイセイ</t>
    </rPh>
    <rPh sb="318" eb="319">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</si>
</sst>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c:v>
                </c:pt>
                <c:pt idx="1">
                  <c:v>2.0499999999999998</c:v>
                </c:pt>
                <c:pt idx="2">
                  <c:v>1.99</c:v>
                </c:pt>
                <c:pt idx="3">
                  <c:v>2.06</c:v>
                </c:pt>
                <c:pt idx="4">
                  <c:v>1.81</c:v>
                </c:pt>
              </c:numCache>
            </c:numRef>
          </c:val>
        </c:ser>
        <c:dLbls>
          <c:showLegendKey val="0"/>
          <c:showVal val="0"/>
          <c:showCatName val="0"/>
          <c:showSerName val="0"/>
          <c:showPercent val="0"/>
          <c:showBubbleSize val="0"/>
        </c:dLbls>
        <c:gapWidth val="150"/>
        <c:axId val="501749424"/>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1749424"/>
        <c:axId val="501744328"/>
      </c:lineChart>
      <c:dateAx>
        <c:axId val="501749424"/>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60.84</c:v>
                </c:pt>
                <c:pt idx="1">
                  <c:v>60.85</c:v>
                </c:pt>
                <c:pt idx="2">
                  <c:v>60.74</c:v>
                </c:pt>
                <c:pt idx="3">
                  <c:v>60.95</c:v>
                </c:pt>
                <c:pt idx="4">
                  <c:v>61.12</c:v>
                </c:pt>
              </c:numCache>
            </c:numRef>
          </c:val>
        </c:ser>
        <c:dLbls>
          <c:showLegendKey val="0"/>
          <c:showVal val="0"/>
          <c:showCatName val="0"/>
          <c:showSerName val="0"/>
          <c:showPercent val="0"/>
          <c:showBubbleSize val="0"/>
        </c:dLbls>
        <c:gapWidth val="150"/>
        <c:axId val="500915584"/>
        <c:axId val="50091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500915584"/>
        <c:axId val="500913232"/>
      </c:lineChart>
      <c:dateAx>
        <c:axId val="500915584"/>
        <c:scaling>
          <c:orientation val="minMax"/>
        </c:scaling>
        <c:delete val="1"/>
        <c:axPos val="b"/>
        <c:numFmt formatCode="ge" sourceLinked="1"/>
        <c:majorTickMark val="none"/>
        <c:minorTickMark val="none"/>
        <c:tickLblPos val="none"/>
        <c:crossAx val="500913232"/>
        <c:crosses val="autoZero"/>
        <c:auto val="1"/>
        <c:lblOffset val="100"/>
        <c:baseTimeUnit val="years"/>
      </c:dateAx>
      <c:valAx>
        <c:axId val="5009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96.76</c:v>
                </c:pt>
                <c:pt idx="1">
                  <c:v>96.67</c:v>
                </c:pt>
                <c:pt idx="2">
                  <c:v>95.85</c:v>
                </c:pt>
                <c:pt idx="3">
                  <c:v>95.82</c:v>
                </c:pt>
                <c:pt idx="4">
                  <c:v>96.02</c:v>
                </c:pt>
              </c:numCache>
            </c:numRef>
          </c:val>
        </c:ser>
        <c:dLbls>
          <c:showLegendKey val="0"/>
          <c:showVal val="0"/>
          <c:showCatName val="0"/>
          <c:showSerName val="0"/>
          <c:showPercent val="0"/>
          <c:showBubbleSize val="0"/>
        </c:dLbls>
        <c:gapWidth val="150"/>
        <c:axId val="494790624"/>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94790624"/>
        <c:axId val="494792192"/>
      </c:lineChart>
      <c:dateAx>
        <c:axId val="494790624"/>
        <c:scaling>
          <c:orientation val="minMax"/>
        </c:scaling>
        <c:delete val="1"/>
        <c:axPos val="b"/>
        <c:numFmt formatCode="ge" sourceLinked="1"/>
        <c:majorTickMark val="none"/>
        <c:minorTickMark val="none"/>
        <c:tickLblPos val="none"/>
        <c:crossAx val="494792192"/>
        <c:crosses val="autoZero"/>
        <c:auto val="1"/>
        <c:lblOffset val="100"/>
        <c:baseTimeUnit val="years"/>
      </c:dateAx>
      <c:valAx>
        <c:axId val="494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109.52</c:v>
                </c:pt>
                <c:pt idx="1">
                  <c:v>110.63</c:v>
                </c:pt>
                <c:pt idx="2">
                  <c:v>113.65</c:v>
                </c:pt>
                <c:pt idx="3">
                  <c:v>112.37</c:v>
                </c:pt>
                <c:pt idx="4">
                  <c:v>111.21</c:v>
                </c:pt>
              </c:numCache>
            </c:numRef>
          </c:val>
        </c:ser>
        <c:dLbls>
          <c:showLegendKey val="0"/>
          <c:showVal val="0"/>
          <c:showCatName val="0"/>
          <c:showSerName val="0"/>
          <c:showPercent val="0"/>
          <c:showBubbleSize val="0"/>
        </c:dLbls>
        <c:gapWidth val="150"/>
        <c:axId val="501746680"/>
        <c:axId val="50174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1746680"/>
        <c:axId val="501743152"/>
      </c:lineChart>
      <c:dateAx>
        <c:axId val="501746680"/>
        <c:scaling>
          <c:orientation val="minMax"/>
        </c:scaling>
        <c:delete val="1"/>
        <c:axPos val="b"/>
        <c:numFmt formatCode="ge" sourceLinked="1"/>
        <c:majorTickMark val="none"/>
        <c:minorTickMark val="none"/>
        <c:tickLblPos val="none"/>
        <c:crossAx val="501743152"/>
        <c:crosses val="autoZero"/>
        <c:auto val="1"/>
        <c:lblOffset val="100"/>
        <c:baseTimeUnit val="years"/>
      </c:dateAx>
      <c:valAx>
        <c:axId val="50174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44.94</c:v>
                </c:pt>
                <c:pt idx="1">
                  <c:v>45.06</c:v>
                </c:pt>
                <c:pt idx="2">
                  <c:v>45.27</c:v>
                </c:pt>
                <c:pt idx="3">
                  <c:v>45.96</c:v>
                </c:pt>
                <c:pt idx="4">
                  <c:v>46.69</c:v>
                </c:pt>
              </c:numCache>
            </c:numRef>
          </c:val>
        </c:ser>
        <c:dLbls>
          <c:showLegendKey val="0"/>
          <c:showVal val="0"/>
          <c:showCatName val="0"/>
          <c:showSerName val="0"/>
          <c:showPercent val="0"/>
          <c:showBubbleSize val="0"/>
        </c:dLbls>
        <c:gapWidth val="150"/>
        <c:axId val="501745896"/>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1745896"/>
        <c:axId val="453371640"/>
      </c:lineChart>
      <c:dateAx>
        <c:axId val="501745896"/>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9.0500000000000007</c:v>
                </c:pt>
                <c:pt idx="1">
                  <c:v>10.48</c:v>
                </c:pt>
                <c:pt idx="2">
                  <c:v>11.62</c:v>
                </c:pt>
                <c:pt idx="3">
                  <c:v>12.45</c:v>
                </c:pt>
                <c:pt idx="4">
                  <c:v>13.59</c:v>
                </c:pt>
              </c:numCache>
            </c:numRef>
          </c:val>
        </c:ser>
        <c:dLbls>
          <c:showLegendKey val="0"/>
          <c:showVal val="0"/>
          <c:showCatName val="0"/>
          <c:showSerName val="0"/>
          <c:showPercent val="0"/>
          <c:showBubbleSize val="0"/>
        </c:dLbls>
        <c:gapWidth val="150"/>
        <c:axId val="453375952"/>
        <c:axId val="453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453375952"/>
        <c:axId val="453375168"/>
      </c:lineChart>
      <c:dateAx>
        <c:axId val="453375952"/>
        <c:scaling>
          <c:orientation val="minMax"/>
        </c:scaling>
        <c:delete val="1"/>
        <c:axPos val="b"/>
        <c:numFmt formatCode="ge" sourceLinked="1"/>
        <c:majorTickMark val="none"/>
        <c:minorTickMark val="none"/>
        <c:tickLblPos val="none"/>
        <c:crossAx val="453375168"/>
        <c:crosses val="autoZero"/>
        <c:auto val="1"/>
        <c:lblOffset val="100"/>
        <c:baseTimeUnit val="years"/>
      </c:dateAx>
      <c:valAx>
        <c:axId val="453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3208"/>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3208"/>
        <c:axId val="453376344"/>
      </c:lineChart>
      <c:dateAx>
        <c:axId val="453373208"/>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302.26</c:v>
                </c:pt>
                <c:pt idx="1">
                  <c:v>289.8</c:v>
                </c:pt>
                <c:pt idx="2">
                  <c:v>209.59</c:v>
                </c:pt>
                <c:pt idx="3">
                  <c:v>176.51</c:v>
                </c:pt>
                <c:pt idx="4">
                  <c:v>150.88999999999999</c:v>
                </c:pt>
              </c:numCache>
            </c:numRef>
          </c:val>
        </c:ser>
        <c:dLbls>
          <c:showLegendKey val="0"/>
          <c:showVal val="0"/>
          <c:showCatName val="0"/>
          <c:showSerName val="0"/>
          <c:showPercent val="0"/>
          <c:showBubbleSize val="0"/>
        </c:dLbls>
        <c:gapWidth val="150"/>
        <c:axId val="453377128"/>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453377128"/>
        <c:axId val="453370072"/>
      </c:lineChart>
      <c:dateAx>
        <c:axId val="453377128"/>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108.34</c:v>
                </c:pt>
                <c:pt idx="1">
                  <c:v>97.58</c:v>
                </c:pt>
                <c:pt idx="2">
                  <c:v>88.56</c:v>
                </c:pt>
                <c:pt idx="3">
                  <c:v>80.56</c:v>
                </c:pt>
                <c:pt idx="4">
                  <c:v>77.73</c:v>
                </c:pt>
              </c:numCache>
            </c:numRef>
          </c:val>
        </c:ser>
        <c:dLbls>
          <c:showLegendKey val="0"/>
          <c:showVal val="0"/>
          <c:showCatName val="0"/>
          <c:showSerName val="0"/>
          <c:showPercent val="0"/>
          <c:showBubbleSize val="0"/>
        </c:dLbls>
        <c:gapWidth val="150"/>
        <c:axId val="453371248"/>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53371248"/>
        <c:axId val="453372424"/>
      </c:lineChart>
      <c:dateAx>
        <c:axId val="453371248"/>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97.42</c:v>
                </c:pt>
                <c:pt idx="1">
                  <c:v>98.42</c:v>
                </c:pt>
                <c:pt idx="2">
                  <c:v>101.26</c:v>
                </c:pt>
                <c:pt idx="3">
                  <c:v>99.47</c:v>
                </c:pt>
                <c:pt idx="4">
                  <c:v>98.1</c:v>
                </c:pt>
              </c:numCache>
            </c:numRef>
          </c:val>
        </c:ser>
        <c:dLbls>
          <c:showLegendKey val="0"/>
          <c:showVal val="0"/>
          <c:showCatName val="0"/>
          <c:showSerName val="0"/>
          <c:showPercent val="0"/>
          <c:showBubbleSize val="0"/>
        </c:dLbls>
        <c:gapWidth val="150"/>
        <c:axId val="664411624"/>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664411624"/>
        <c:axId val="664409664"/>
      </c:lineChart>
      <c:dateAx>
        <c:axId val="664411624"/>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200.74</c:v>
                </c:pt>
                <c:pt idx="1">
                  <c:v>198.88</c:v>
                </c:pt>
                <c:pt idx="2">
                  <c:v>192.73</c:v>
                </c:pt>
                <c:pt idx="3">
                  <c:v>196.5</c:v>
                </c:pt>
                <c:pt idx="4">
                  <c:v>199.27</c:v>
                </c:pt>
              </c:numCache>
            </c:numRef>
          </c:val>
        </c:ser>
        <c:dLbls>
          <c:showLegendKey val="0"/>
          <c:showVal val="0"/>
          <c:showCatName val="0"/>
          <c:showSerName val="0"/>
          <c:showPercent val="0"/>
          <c:showBubbleSize val="0"/>
        </c:dLbls>
        <c:gapWidth val="150"/>
        <c:axId val="664409272"/>
        <c:axId val="50091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664409272"/>
        <c:axId val="500912840"/>
      </c:lineChart>
      <c:dateAx>
        <c:axId val="664409272"/>
        <c:scaling>
          <c:orientation val="minMax"/>
        </c:scaling>
        <c:delete val="1"/>
        <c:axPos val="b"/>
        <c:numFmt formatCode="ge" sourceLinked="1"/>
        <c:majorTickMark val="none"/>
        <c:minorTickMark val="none"/>
        <c:tickLblPos val="none"/>
        <c:crossAx val="500912840"/>
        <c:crosses val="autoZero"/>
        <c:auto val="1"/>
        <c:lblOffset val="100"/>
        <c:baseTimeUnit val="years"/>
      </c:dateAx>
      <c:valAx>
        <c:axId val="5009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0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東京都</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116</v>
      </c>
      <c r="AE8" s="84"/>
      <c r="AF8" s="84"/>
      <c r="AG8" s="84"/>
      <c r="AH8" s="84"/>
      <c r="AI8" s="84"/>
      <c r="AJ8" s="84"/>
      <c r="AK8" s="5"/>
      <c r="AL8" s="71">
        <f>データ!$R$6</f>
        <v>13530053</v>
      </c>
      <c r="AM8" s="71"/>
      <c r="AN8" s="71"/>
      <c r="AO8" s="71"/>
      <c r="AP8" s="71"/>
      <c r="AQ8" s="71"/>
      <c r="AR8" s="71"/>
      <c r="AS8" s="71"/>
      <c r="AT8" s="67">
        <f>データ!$S$6</f>
        <v>2191</v>
      </c>
      <c r="AU8" s="68"/>
      <c r="AV8" s="68"/>
      <c r="AW8" s="68"/>
      <c r="AX8" s="68"/>
      <c r="AY8" s="68"/>
      <c r="AZ8" s="68"/>
      <c r="BA8" s="68"/>
      <c r="BB8" s="70">
        <f>データ!$T$6</f>
        <v>6175.29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85.3</v>
      </c>
      <c r="J10" s="68"/>
      <c r="K10" s="68"/>
      <c r="L10" s="68"/>
      <c r="M10" s="68"/>
      <c r="N10" s="68"/>
      <c r="O10" s="69"/>
      <c r="P10" s="70">
        <f>データ!$P$6</f>
        <v>100</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13345753</v>
      </c>
      <c r="AM10" s="71"/>
      <c r="AN10" s="71"/>
      <c r="AO10" s="71"/>
      <c r="AP10" s="71"/>
      <c r="AQ10" s="71"/>
      <c r="AR10" s="71"/>
      <c r="AS10" s="71"/>
      <c r="AT10" s="67">
        <f>データ!$V$6</f>
        <v>1238.74</v>
      </c>
      <c r="AU10" s="68"/>
      <c r="AV10" s="68"/>
      <c r="AW10" s="68"/>
      <c r="AX10" s="68"/>
      <c r="AY10" s="68"/>
      <c r="AZ10" s="68"/>
      <c r="BA10" s="68"/>
      <c r="BB10" s="70">
        <f>データ!$W$6</f>
        <v>10773.65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130001</v>
      </c>
      <c r="D6" s="34">
        <f t="shared" si="3"/>
        <v>46</v>
      </c>
      <c r="E6" s="34">
        <f t="shared" si="3"/>
        <v>1</v>
      </c>
      <c r="F6" s="34">
        <f t="shared" si="3"/>
        <v>0</v>
      </c>
      <c r="G6" s="34">
        <f t="shared" si="3"/>
        <v>1</v>
      </c>
      <c r="H6" s="34" t="str">
        <f t="shared" si="3"/>
        <v>東京都</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85.3</v>
      </c>
      <c r="P6" s="35">
        <f t="shared" si="3"/>
        <v>100</v>
      </c>
      <c r="Q6" s="35">
        <f t="shared" si="3"/>
        <v>2376</v>
      </c>
      <c r="R6" s="35">
        <f t="shared" si="3"/>
        <v>13530053</v>
      </c>
      <c r="S6" s="35">
        <f t="shared" si="3"/>
        <v>2191</v>
      </c>
      <c r="T6" s="35">
        <f t="shared" si="3"/>
        <v>6175.29</v>
      </c>
      <c r="U6" s="35">
        <f t="shared" si="3"/>
        <v>13345753</v>
      </c>
      <c r="V6" s="35">
        <f t="shared" si="3"/>
        <v>1238.74</v>
      </c>
      <c r="W6" s="35">
        <f t="shared" si="3"/>
        <v>10773.65</v>
      </c>
      <c r="X6" s="36">
        <f>IF(X7="",NA(),X7)</f>
        <v>109.52</v>
      </c>
      <c r="Y6" s="36">
        <f t="shared" ref="Y6:AG6" si="4">IF(Y7="",NA(),Y7)</f>
        <v>110.63</v>
      </c>
      <c r="Z6" s="36">
        <f t="shared" si="4"/>
        <v>113.65</v>
      </c>
      <c r="AA6" s="36">
        <f t="shared" si="4"/>
        <v>112.37</v>
      </c>
      <c r="AB6" s="36">
        <f t="shared" si="4"/>
        <v>111.21</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302.26</v>
      </c>
      <c r="AU6" s="36">
        <f t="shared" ref="AU6:BC6" si="6">IF(AU7="",NA(),AU7)</f>
        <v>289.8</v>
      </c>
      <c r="AV6" s="36">
        <f t="shared" si="6"/>
        <v>209.59</v>
      </c>
      <c r="AW6" s="36">
        <f t="shared" si="6"/>
        <v>176.51</v>
      </c>
      <c r="AX6" s="36">
        <f t="shared" si="6"/>
        <v>150.88999999999999</v>
      </c>
      <c r="AY6" s="36">
        <f t="shared" si="6"/>
        <v>296.75</v>
      </c>
      <c r="AZ6" s="36">
        <f t="shared" si="6"/>
        <v>295.06</v>
      </c>
      <c r="BA6" s="36">
        <f t="shared" si="6"/>
        <v>178.43</v>
      </c>
      <c r="BB6" s="36">
        <f t="shared" si="6"/>
        <v>168.99</v>
      </c>
      <c r="BC6" s="36">
        <f t="shared" si="6"/>
        <v>159.12</v>
      </c>
      <c r="BD6" s="35" t="str">
        <f>IF(BD7="","",IF(BD7="-","【-】","【"&amp;SUBSTITUTE(TEXT(BD7,"#,##0.00"),"-","△")&amp;"】"))</f>
        <v>【262.87】</v>
      </c>
      <c r="BE6" s="36">
        <f>IF(BE7="",NA(),BE7)</f>
        <v>108.34</v>
      </c>
      <c r="BF6" s="36">
        <f t="shared" ref="BF6:BN6" si="7">IF(BF7="",NA(),BF7)</f>
        <v>97.58</v>
      </c>
      <c r="BG6" s="36">
        <f t="shared" si="7"/>
        <v>88.56</v>
      </c>
      <c r="BH6" s="36">
        <f t="shared" si="7"/>
        <v>80.56</v>
      </c>
      <c r="BI6" s="36">
        <f t="shared" si="7"/>
        <v>77.73</v>
      </c>
      <c r="BJ6" s="36">
        <f t="shared" si="7"/>
        <v>235.04</v>
      </c>
      <c r="BK6" s="36">
        <f t="shared" si="7"/>
        <v>226.55</v>
      </c>
      <c r="BL6" s="36">
        <f t="shared" si="7"/>
        <v>220.35</v>
      </c>
      <c r="BM6" s="36">
        <f t="shared" si="7"/>
        <v>212.16</v>
      </c>
      <c r="BN6" s="36">
        <f t="shared" si="7"/>
        <v>206.16</v>
      </c>
      <c r="BO6" s="35" t="str">
        <f>IF(BO7="","",IF(BO7="-","【-】","【"&amp;SUBSTITUTE(TEXT(BO7,"#,##0.00"),"-","△")&amp;"】"))</f>
        <v>【270.87】</v>
      </c>
      <c r="BP6" s="36">
        <f>IF(BP7="",NA(),BP7)</f>
        <v>97.42</v>
      </c>
      <c r="BQ6" s="36">
        <f t="shared" ref="BQ6:BY6" si="8">IF(BQ7="",NA(),BQ7)</f>
        <v>98.42</v>
      </c>
      <c r="BR6" s="36">
        <f t="shared" si="8"/>
        <v>101.26</v>
      </c>
      <c r="BS6" s="36">
        <f t="shared" si="8"/>
        <v>99.47</v>
      </c>
      <c r="BT6" s="36">
        <f t="shared" si="8"/>
        <v>98.1</v>
      </c>
      <c r="BU6" s="36">
        <f t="shared" si="8"/>
        <v>98.74</v>
      </c>
      <c r="BV6" s="36">
        <f t="shared" si="8"/>
        <v>99.53</v>
      </c>
      <c r="BW6" s="36">
        <f t="shared" si="8"/>
        <v>104.05</v>
      </c>
      <c r="BX6" s="36">
        <f t="shared" si="8"/>
        <v>104.16</v>
      </c>
      <c r="BY6" s="36">
        <f t="shared" si="8"/>
        <v>104.03</v>
      </c>
      <c r="BZ6" s="35" t="str">
        <f>IF(BZ7="","",IF(BZ7="-","【-】","【"&amp;SUBSTITUTE(TEXT(BZ7,"#,##0.00"),"-","△")&amp;"】"))</f>
        <v>【105.59】</v>
      </c>
      <c r="CA6" s="36">
        <f>IF(CA7="",NA(),CA7)</f>
        <v>200.74</v>
      </c>
      <c r="CB6" s="36">
        <f t="shared" ref="CB6:CJ6" si="9">IF(CB7="",NA(),CB7)</f>
        <v>198.88</v>
      </c>
      <c r="CC6" s="36">
        <f t="shared" si="9"/>
        <v>192.73</v>
      </c>
      <c r="CD6" s="36">
        <f t="shared" si="9"/>
        <v>196.5</v>
      </c>
      <c r="CE6" s="36">
        <f t="shared" si="9"/>
        <v>199.27</v>
      </c>
      <c r="CF6" s="36">
        <f t="shared" si="9"/>
        <v>180.69</v>
      </c>
      <c r="CG6" s="36">
        <f t="shared" si="9"/>
        <v>179.62</v>
      </c>
      <c r="CH6" s="36">
        <f t="shared" si="9"/>
        <v>171.57</v>
      </c>
      <c r="CI6" s="36">
        <f t="shared" si="9"/>
        <v>171.29</v>
      </c>
      <c r="CJ6" s="36">
        <f t="shared" si="9"/>
        <v>171.54</v>
      </c>
      <c r="CK6" s="35" t="str">
        <f>IF(CK7="","",IF(CK7="-","【-】","【"&amp;SUBSTITUTE(TEXT(CK7,"#,##0.00"),"-","△")&amp;"】"))</f>
        <v>【163.27】</v>
      </c>
      <c r="CL6" s="36">
        <f>IF(CL7="",NA(),CL7)</f>
        <v>60.84</v>
      </c>
      <c r="CM6" s="36">
        <f t="shared" ref="CM6:CU6" si="10">IF(CM7="",NA(),CM7)</f>
        <v>60.85</v>
      </c>
      <c r="CN6" s="36">
        <f t="shared" si="10"/>
        <v>60.74</v>
      </c>
      <c r="CO6" s="36">
        <f t="shared" si="10"/>
        <v>60.95</v>
      </c>
      <c r="CP6" s="36">
        <f t="shared" si="10"/>
        <v>61.12</v>
      </c>
      <c r="CQ6" s="36">
        <f t="shared" si="10"/>
        <v>59.95</v>
      </c>
      <c r="CR6" s="36">
        <f t="shared" si="10"/>
        <v>59.6</v>
      </c>
      <c r="CS6" s="36">
        <f t="shared" si="10"/>
        <v>58.97</v>
      </c>
      <c r="CT6" s="36">
        <f t="shared" si="10"/>
        <v>58.67</v>
      </c>
      <c r="CU6" s="36">
        <f t="shared" si="10"/>
        <v>59</v>
      </c>
      <c r="CV6" s="35" t="str">
        <f>IF(CV7="","",IF(CV7="-","【-】","【"&amp;SUBSTITUTE(TEXT(CV7,"#,##0.00"),"-","△")&amp;"】"))</f>
        <v>【59.94】</v>
      </c>
      <c r="CW6" s="36">
        <f>IF(CW7="",NA(),CW7)</f>
        <v>96.76</v>
      </c>
      <c r="CX6" s="36">
        <f t="shared" ref="CX6:DF6" si="11">IF(CX7="",NA(),CX7)</f>
        <v>96.67</v>
      </c>
      <c r="CY6" s="36">
        <f t="shared" si="11"/>
        <v>95.85</v>
      </c>
      <c r="CZ6" s="36">
        <f t="shared" si="11"/>
        <v>95.82</v>
      </c>
      <c r="DA6" s="36">
        <f t="shared" si="11"/>
        <v>96.02</v>
      </c>
      <c r="DB6" s="36">
        <f t="shared" si="11"/>
        <v>93.11</v>
      </c>
      <c r="DC6" s="36">
        <f t="shared" si="11"/>
        <v>93.22</v>
      </c>
      <c r="DD6" s="36">
        <f t="shared" si="11"/>
        <v>92.91</v>
      </c>
      <c r="DE6" s="36">
        <f t="shared" si="11"/>
        <v>93.36</v>
      </c>
      <c r="DF6" s="36">
        <f t="shared" si="11"/>
        <v>93.69</v>
      </c>
      <c r="DG6" s="35" t="str">
        <f>IF(DG7="","",IF(DG7="-","【-】","【"&amp;SUBSTITUTE(TEXT(DG7,"#,##0.00"),"-","△")&amp;"】"))</f>
        <v>【90.22】</v>
      </c>
      <c r="DH6" s="36">
        <f>IF(DH7="",NA(),DH7)</f>
        <v>44.94</v>
      </c>
      <c r="DI6" s="36">
        <f t="shared" ref="DI6:DQ6" si="12">IF(DI7="",NA(),DI7)</f>
        <v>45.06</v>
      </c>
      <c r="DJ6" s="36">
        <f t="shared" si="12"/>
        <v>45.27</v>
      </c>
      <c r="DK6" s="36">
        <f t="shared" si="12"/>
        <v>45.96</v>
      </c>
      <c r="DL6" s="36">
        <f t="shared" si="12"/>
        <v>46.69</v>
      </c>
      <c r="DM6" s="36">
        <f t="shared" si="12"/>
        <v>45.31</v>
      </c>
      <c r="DN6" s="36">
        <f t="shared" si="12"/>
        <v>45.85</v>
      </c>
      <c r="DO6" s="36">
        <f t="shared" si="12"/>
        <v>46.73</v>
      </c>
      <c r="DP6" s="36">
        <f t="shared" si="12"/>
        <v>47.39</v>
      </c>
      <c r="DQ6" s="36">
        <f t="shared" si="12"/>
        <v>48.05</v>
      </c>
      <c r="DR6" s="35" t="str">
        <f>IF(DR7="","",IF(DR7="-","【-】","【"&amp;SUBSTITUTE(TEXT(DR7,"#,##0.00"),"-","△")&amp;"】"))</f>
        <v>【47.91】</v>
      </c>
      <c r="DS6" s="36">
        <f>IF(DS7="",NA(),DS7)</f>
        <v>9.0500000000000007</v>
      </c>
      <c r="DT6" s="36">
        <f t="shared" ref="DT6:EB6" si="13">IF(DT7="",NA(),DT7)</f>
        <v>10.48</v>
      </c>
      <c r="DU6" s="36">
        <f t="shared" si="13"/>
        <v>11.62</v>
      </c>
      <c r="DV6" s="36">
        <f t="shared" si="13"/>
        <v>12.45</v>
      </c>
      <c r="DW6" s="36">
        <f t="shared" si="13"/>
        <v>13.59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2</v>
      </c>
      <c r="EE6" s="36">
        <f t="shared" ref="EE6:EM6" si="14">IF(EE7="",NA(),EE7)</f>
        <v>2.0499999999999998</v>
      </c>
      <c r="EF6" s="36">
        <f t="shared" si="14"/>
        <v>1.99</v>
      </c>
      <c r="EG6" s="36">
        <f t="shared" si="14"/>
        <v>2.06</v>
      </c>
      <c r="EH6" s="36">
        <f t="shared" si="14"/>
        <v>1.81</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130001</v>
      </c>
      <c r="D7" s="38">
        <v>46</v>
      </c>
      <c r="E7" s="38">
        <v>1</v>
      </c>
      <c r="F7" s="38">
        <v>0</v>
      </c>
      <c r="G7" s="38">
        <v>1</v>
      </c>
      <c r="H7" s="38" t="s">
        <v>105</v>
      </c>
      <c r="I7" s="38" t="s">
        <v>106</v>
      </c>
      <c r="J7" s="38" t="s">
        <v>107</v>
      </c>
      <c r="K7" s="38" t="s">
        <v>108</v>
      </c>
      <c r="L7" s="38" t="s">
        <v>109</v>
      </c>
      <c r="M7" s="38"/>
      <c r="N7" s="39" t="s">
        <v>110</v>
      </c>
      <c r="O7" s="39">
        <v>85.3</v>
      </c>
      <c r="P7" s="39">
        <v>100</v>
      </c>
      <c r="Q7" s="39">
        <v>2376</v>
      </c>
      <c r="R7" s="39">
        <v>13530053</v>
      </c>
      <c r="S7" s="39">
        <v>2191</v>
      </c>
      <c r="T7" s="39">
        <v>6175.29</v>
      </c>
      <c r="U7" s="39">
        <v>13345753</v>
      </c>
      <c r="V7" s="39">
        <v>1238.74</v>
      </c>
      <c r="W7" s="39">
        <v>10773.65</v>
      </c>
      <c r="X7" s="39">
        <v>109.52</v>
      </c>
      <c r="Y7" s="39">
        <v>110.63</v>
      </c>
      <c r="Z7" s="39">
        <v>113.65</v>
      </c>
      <c r="AA7" s="39">
        <v>112.37</v>
      </c>
      <c r="AB7" s="39">
        <v>111.21</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302.26</v>
      </c>
      <c r="AU7" s="39">
        <v>289.8</v>
      </c>
      <c r="AV7" s="39">
        <v>209.59</v>
      </c>
      <c r="AW7" s="39">
        <v>176.51</v>
      </c>
      <c r="AX7" s="39">
        <v>150.88999999999999</v>
      </c>
      <c r="AY7" s="39">
        <v>296.75</v>
      </c>
      <c r="AZ7" s="39">
        <v>295.06</v>
      </c>
      <c r="BA7" s="39">
        <v>178.43</v>
      </c>
      <c r="BB7" s="39">
        <v>168.99</v>
      </c>
      <c r="BC7" s="39">
        <v>159.12</v>
      </c>
      <c r="BD7" s="39">
        <v>262.87</v>
      </c>
      <c r="BE7" s="39">
        <v>108.34</v>
      </c>
      <c r="BF7" s="39">
        <v>97.58</v>
      </c>
      <c r="BG7" s="39">
        <v>88.56</v>
      </c>
      <c r="BH7" s="39">
        <v>80.56</v>
      </c>
      <c r="BI7" s="39">
        <v>77.73</v>
      </c>
      <c r="BJ7" s="39">
        <v>235.04</v>
      </c>
      <c r="BK7" s="39">
        <v>226.55</v>
      </c>
      <c r="BL7" s="39">
        <v>220.35</v>
      </c>
      <c r="BM7" s="39">
        <v>212.16</v>
      </c>
      <c r="BN7" s="39">
        <v>206.16</v>
      </c>
      <c r="BO7" s="39">
        <v>270.87</v>
      </c>
      <c r="BP7" s="39">
        <v>97.42</v>
      </c>
      <c r="BQ7" s="39">
        <v>98.42</v>
      </c>
      <c r="BR7" s="39">
        <v>101.26</v>
      </c>
      <c r="BS7" s="39">
        <v>99.47</v>
      </c>
      <c r="BT7" s="39">
        <v>98.1</v>
      </c>
      <c r="BU7" s="39">
        <v>98.74</v>
      </c>
      <c r="BV7" s="39">
        <v>99.53</v>
      </c>
      <c r="BW7" s="39">
        <v>104.05</v>
      </c>
      <c r="BX7" s="39">
        <v>104.16</v>
      </c>
      <c r="BY7" s="39">
        <v>104.03</v>
      </c>
      <c r="BZ7" s="39">
        <v>105.59</v>
      </c>
      <c r="CA7" s="39">
        <v>200.74</v>
      </c>
      <c r="CB7" s="39">
        <v>198.88</v>
      </c>
      <c r="CC7" s="39">
        <v>192.73</v>
      </c>
      <c r="CD7" s="39">
        <v>196.5</v>
      </c>
      <c r="CE7" s="39">
        <v>199.27</v>
      </c>
      <c r="CF7" s="39">
        <v>180.69</v>
      </c>
      <c r="CG7" s="39">
        <v>179.62</v>
      </c>
      <c r="CH7" s="39">
        <v>171.57</v>
      </c>
      <c r="CI7" s="39">
        <v>171.29</v>
      </c>
      <c r="CJ7" s="39">
        <v>171.54</v>
      </c>
      <c r="CK7" s="39">
        <v>163.27000000000001</v>
      </c>
      <c r="CL7" s="39">
        <v>60.84</v>
      </c>
      <c r="CM7" s="39">
        <v>60.85</v>
      </c>
      <c r="CN7" s="39">
        <v>60.74</v>
      </c>
      <c r="CO7" s="39">
        <v>60.95</v>
      </c>
      <c r="CP7" s="39">
        <v>61.12</v>
      </c>
      <c r="CQ7" s="39">
        <v>59.95</v>
      </c>
      <c r="CR7" s="39">
        <v>59.6</v>
      </c>
      <c r="CS7" s="39">
        <v>58.97</v>
      </c>
      <c r="CT7" s="39">
        <v>58.67</v>
      </c>
      <c r="CU7" s="39">
        <v>59</v>
      </c>
      <c r="CV7" s="39">
        <v>59.94</v>
      </c>
      <c r="CW7" s="39">
        <v>96.76</v>
      </c>
      <c r="CX7" s="39">
        <v>96.67</v>
      </c>
      <c r="CY7" s="39">
        <v>95.85</v>
      </c>
      <c r="CZ7" s="39">
        <v>95.82</v>
      </c>
      <c r="DA7" s="39">
        <v>96.02</v>
      </c>
      <c r="DB7" s="39">
        <v>93.11</v>
      </c>
      <c r="DC7" s="39">
        <v>93.22</v>
      </c>
      <c r="DD7" s="39">
        <v>92.91</v>
      </c>
      <c r="DE7" s="39">
        <v>93.36</v>
      </c>
      <c r="DF7" s="39">
        <v>93.69</v>
      </c>
      <c r="DG7" s="39">
        <v>90.22</v>
      </c>
      <c r="DH7" s="39">
        <v>44.94</v>
      </c>
      <c r="DI7" s="39">
        <v>45.06</v>
      </c>
      <c r="DJ7" s="39">
        <v>45.27</v>
      </c>
      <c r="DK7" s="39">
        <v>45.96</v>
      </c>
      <c r="DL7" s="39">
        <v>46.69</v>
      </c>
      <c r="DM7" s="39">
        <v>45.31</v>
      </c>
      <c r="DN7" s="39">
        <v>45.85</v>
      </c>
      <c r="DO7" s="39">
        <v>46.73</v>
      </c>
      <c r="DP7" s="39">
        <v>47.39</v>
      </c>
      <c r="DQ7" s="39">
        <v>48.05</v>
      </c>
      <c r="DR7" s="39">
        <v>47.91</v>
      </c>
      <c r="DS7" s="39">
        <v>9.0500000000000007</v>
      </c>
      <c r="DT7" s="39">
        <v>10.48</v>
      </c>
      <c r="DU7" s="39">
        <v>11.62</v>
      </c>
      <c r="DV7" s="39">
        <v>12.45</v>
      </c>
      <c r="DW7" s="39">
        <v>13.59</v>
      </c>
      <c r="DX7" s="39">
        <v>12.46</v>
      </c>
      <c r="DY7" s="39">
        <v>13.95</v>
      </c>
      <c r="DZ7" s="39">
        <v>15.33</v>
      </c>
      <c r="EA7" s="39">
        <v>16.739999999999998</v>
      </c>
      <c r="EB7" s="39">
        <v>17.97</v>
      </c>
      <c r="EC7" s="39">
        <v>15</v>
      </c>
      <c r="ED7" s="39">
        <v>2</v>
      </c>
      <c r="EE7" s="39">
        <v>2.0499999999999998</v>
      </c>
      <c r="EF7" s="39">
        <v>1.99</v>
      </c>
      <c r="EG7" s="39">
        <v>2.06</v>
      </c>
      <c r="EH7" s="39">
        <v>1.81</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2018-02-07T11:55:58Z</cp:lastPrinted>
  <dcterms:created xsi:type="dcterms:W3CDTF">2017-12-25T01:26:15Z</dcterms:created>
  <dcterms:modified xsi:type="dcterms:W3CDTF">2018-02-22T14:46:50Z</dcterms:modified>
</cp:coreProperties>
</file>