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11988" yWindow="-12" windowWidth="12036" windowHeight="91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P10" i="4"/>
  <c r="AT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<sst xmlns="http://schemas.openxmlformats.org/spreadsheetml/2006/main" count="235" uniqueCount="123">
  <si>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</si>
  <si>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</si>
  <si>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</si>
  <si>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</si>
  <si>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</si>
  <si>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</si>
  <si>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</si>
  <si>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</si>
  <si>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</si>
  <si>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</si>
  <si>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</si>
  <si>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</si>
  <si>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</si>
  <si>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</si>
  <si>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</si>
  <si>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</si>
  <si>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</si>
  <si>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</si>
  <si>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</si>
  <si>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</si>
  <si>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</si>
  <si>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</si>
  <si>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</si>
  <si>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</si>
  <si>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</si>
  <si>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</si>
  <si>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</si>
  <si>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</si>
  <si>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</si>
  <si>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</si>
  <si>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</si>
  <si>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</si>
  <si>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</si>
  <si>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</si>
  <si>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</si>
  <si>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</si>
  <si>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</si>
  <si>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</si>
  <si>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</si>
  <si>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</si>
  <si>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</si>
  <si>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</si>
  <si>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</si>
  <si>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</si>
  <si>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</si>
  <si>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</si>
  <si>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</si>
  <si>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</si>
  <si>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</si>
  <si>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</si>
  <si>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</si>
  <si>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</si>
  <si>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</si>
  <si>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</si>
  <si>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</si>
  <si>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</si>
  <si>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</si>
  <si>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</si>
  <si>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</si>
  <si>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</si>
  <si>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</si>
  <si>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</si>
  <si>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</si>
  <si>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</si>
  <si>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</si>
  <si>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</si>
  <si>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</si>
  <si>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</si>
  <si>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</si>
  <si>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</si>
  <si>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</si>
  <si>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</si>
  <si>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</si>
  <si>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</si>
  <si>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</si>
  <si>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</si>
  <si>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</si>
  <si>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</si>
  <si>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</si>
  <si>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</si>
  <si>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</si>
  <si>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</si>
  <si>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</si>
  <si>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</si>
  <si>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</si>
  <si>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</si>
  <si>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</si>
  <si>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</si>
  <si>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</si>
  <si>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</si>
  <si>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</si>
  <si>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</si>
  <si>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</si>
  <si>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</si>
  <si>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</si>
  <si>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</si>
  <si>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</si>
  <si>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</si>
  <si>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</si>
  <si>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</si>
  <si>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</si>
  <si>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</si>
  <si>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</si>
  <si>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</si>
  <si>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</si>
  <si>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</si>
  <si>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</si>
  <si>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</si>
  <si>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</si>
  <si>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</si>
  <si>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</si>
  <si>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</si>
  <si>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</si>
  <si>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</si>
  <si>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</si>
  <si>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</si>
  <si>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</si>
  <si>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</si>
  <si>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</si>
  <si>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</si>
  <si>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・経営成績、財政状態等を示す各指標は概ね良好な水準となっています。
・｢経常収支比率｣は、料金収入や一般会計からの繰入金等の収益で、維持管理費や企業債利息等の費用をどの程度賄えているかを表す指標ですが、100％を超えて推移しており、健全な状況です。
・｢流動比率｣は、平成26年度から改正後の地方公営企業会計基準を適用し、企業債が資本から負債に変更になったことから100％を下回っていますが、企業債の償還財源が料金収入等で確保されるため、支払能力に支障はありません。
・｢企業債残高対事業規模比率｣は、料金収入に対する企業債残高の割合であり、将来的な財政負担を見据えた財政運営により、可能な限り企業債残高の縮減を図ってきたことから、減少傾向にあります。
・｢経費回収率｣は、100％以上で推移しており、汚水処理に係る経費を全て下水道料金で賄えています。
・｢汚水処理原価｣は、有収水量（料金の対象となる水量）1m3あたりの汚水処理に要した費用であり、企業債残高の縮減及び近年の金利の低下により企業債利息が減少していることから、減少傾向にあり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phoneticPr fontId="4"/>
  </si>
  <si>
    <t>・都の下水道事業は、下水道料金収入が長期的に逓減傾向にある中、維持管理費は増加するなど、厳しい経営環境にはありますが、必要な施設整備を着実に推進し、将来にわたって下水道サービスを安定的に提供していくため、引き続き財政基盤の強化に努めるとともに、中長期的な視点に立って財政運営を行っていきます。</t>
    <phoneticPr fontId="4"/>
  </si>
  <si>
    <t>・東京の下水道は、高度経済成長期以降に集中的に整備したことから、施設の老朽化が急速に進んでおり、法定耐用年数を基準とした場合の老朽化の状況を示す「有形固定資産減価償却率」や「管渠老朽化率」は類似団体平均と比べ高い状況にあります。しかし、アセットマネジメント手法の活用により、施設の状態を評価した適切な維持管理と計画的な補修により、法定耐用年数（50年）より延命化することが可能となるため、引き続き、同手法を活用し下水道管や設備の再構築を効率的に進めていきます。
・「有形固定資産減価償却率」は、平成26年度以降上昇していますが、改正後の地方公営企業会計基準を適用したことにより、みなし償却制度が廃止され、補助金等により取得した固定資産についても、減価償却の対象となったためです。
・「管渠改善率」については、早い段階から本格的な再構築に着手し、道路を掘らずに既設下水道管をリニューアルすることができる更生工法を活用することで、整備のペースアップを図ってきたことから、類似団体平均を大きく上回る水準となっています。</t>
    <rPh sb="174" eb="17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</si>
</sst>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1.06</c:v>
                </c:pt>
                <c:pt idx="1">
                  <c:v>1.06</c:v>
                </c:pt>
                <c:pt idx="2">
                  <c:v>1.1299999999999999</c:v>
                </c:pt>
                <c:pt idx="3">
                  <c:v>0.83</c:v>
                </c:pt>
                <c:pt idx="4">
                  <c:v>1.02</c:v>
                </c:pt>
              </c:numCache>
            </c:numRef>
          </c:val>
        </c:ser>
        <c:dLbls>
          <c:showLegendKey val="0"/>
          <c:showVal val="0"/>
          <c:showCatName val="0"/>
          <c:showSerName val="0"/>
          <c:showPercent val="0"/>
          <c:showBubbleSize val="0"/>
        </c:dLbls>
        <c:gapWidth val="150"/>
        <c:axId val="501694792"/>
        <c:axId val="5016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501694792"/>
        <c:axId val="501690872"/>
      </c:lineChart>
      <c:dateAx>
        <c:axId val="501694792"/>
        <c:scaling>
          <c:orientation val="minMax"/>
        </c:scaling>
        <c:delete val="1"/>
        <c:axPos val="b"/>
        <c:numFmt formatCode="ge" sourceLinked="1"/>
        <c:majorTickMark val="none"/>
        <c:minorTickMark val="none"/>
        <c:tickLblPos val="none"/>
        <c:crossAx val="501690872"/>
        <c:crosses val="autoZero"/>
        <c:auto val="1"/>
        <c:lblOffset val="100"/>
        <c:baseTimeUnit val="years"/>
      </c:dateAx>
      <c:valAx>
        <c:axId val="5016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109.23</c:v>
                </c:pt>
                <c:pt idx="1">
                  <c:v>110.66</c:v>
                </c:pt>
                <c:pt idx="2">
                  <c:v>111.95</c:v>
                </c:pt>
                <c:pt idx="3">
                  <c:v>111.9</c:v>
                </c:pt>
                <c:pt idx="4">
                  <c:v>112.24</c:v>
                </c:pt>
              </c:numCache>
            </c:numRef>
          </c:val>
        </c:ser>
        <c:dLbls>
          <c:showLegendKey val="0"/>
          <c:showVal val="0"/>
          <c:showCatName val="0"/>
          <c:showSerName val="0"/>
          <c:showPercent val="0"/>
          <c:showBubbleSize val="0"/>
        </c:dLbls>
        <c:gapWidth val="150"/>
        <c:axId val="501689304"/>
        <c:axId val="5016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501689304"/>
        <c:axId val="501692832"/>
      </c:lineChart>
      <c:dateAx>
        <c:axId val="501689304"/>
        <c:scaling>
          <c:orientation val="minMax"/>
        </c:scaling>
        <c:delete val="1"/>
        <c:axPos val="b"/>
        <c:numFmt formatCode="ge" sourceLinked="1"/>
        <c:majorTickMark val="none"/>
        <c:minorTickMark val="none"/>
        <c:tickLblPos val="none"/>
        <c:crossAx val="501692832"/>
        <c:crosses val="autoZero"/>
        <c:auto val="1"/>
        <c:lblOffset val="100"/>
        <c:baseTimeUnit val="years"/>
      </c:dateAx>
      <c:valAx>
        <c:axId val="5016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33.369999999999997</c:v>
                </c:pt>
                <c:pt idx="1">
                  <c:v>34.14</c:v>
                </c:pt>
                <c:pt idx="2">
                  <c:v>44.98</c:v>
                </c:pt>
                <c:pt idx="3">
                  <c:v>45.91</c:v>
                </c:pt>
                <c:pt idx="4">
                  <c:v>47.12</c:v>
                </c:pt>
              </c:numCache>
            </c:numRef>
          </c:val>
        </c:ser>
        <c:dLbls>
          <c:showLegendKey val="0"/>
          <c:showVal val="0"/>
          <c:showCatName val="0"/>
          <c:showSerName val="0"/>
          <c:showPercent val="0"/>
          <c:showBubbleSize val="0"/>
        </c:dLbls>
        <c:gapWidth val="150"/>
        <c:axId val="501696360"/>
        <c:axId val="5016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501696360"/>
        <c:axId val="501693224"/>
      </c:lineChart>
      <c:dateAx>
        <c:axId val="501696360"/>
        <c:scaling>
          <c:orientation val="minMax"/>
        </c:scaling>
        <c:delete val="1"/>
        <c:axPos val="b"/>
        <c:numFmt formatCode="ge" sourceLinked="1"/>
        <c:majorTickMark val="none"/>
        <c:minorTickMark val="none"/>
        <c:tickLblPos val="none"/>
        <c:crossAx val="501693224"/>
        <c:crosses val="autoZero"/>
        <c:auto val="1"/>
        <c:lblOffset val="100"/>
        <c:baseTimeUnit val="years"/>
      </c:dateAx>
      <c:valAx>
        <c:axId val="5016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10.54</c:v>
                </c:pt>
                <c:pt idx="1">
                  <c:v>10.57</c:v>
                </c:pt>
                <c:pt idx="2">
                  <c:v>11.32</c:v>
                </c:pt>
                <c:pt idx="3">
                  <c:v>11.8</c:v>
                </c:pt>
                <c:pt idx="4">
                  <c:v>12.31</c:v>
                </c:pt>
              </c:numCache>
            </c:numRef>
          </c:val>
        </c:ser>
        <c:dLbls>
          <c:showLegendKey val="0"/>
          <c:showVal val="0"/>
          <c:showCatName val="0"/>
          <c:showSerName val="0"/>
          <c:showPercent val="0"/>
          <c:showBubbleSize val="0"/>
        </c:dLbls>
        <c:gapWidth val="150"/>
        <c:axId val="277242104"/>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2104"/>
        <c:axId val="277241320"/>
      </c:lineChart>
      <c:dateAx>
        <c:axId val="277242104"/>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4848"/>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77244848"/>
        <c:axId val="277244456"/>
      </c:lineChart>
      <c:dateAx>
        <c:axId val="277244848"/>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189.04</c:v>
                </c:pt>
                <c:pt idx="1">
                  <c:v>182.49</c:v>
                </c:pt>
                <c:pt idx="2">
                  <c:v>64.02</c:v>
                </c:pt>
                <c:pt idx="3">
                  <c:v>57.47</c:v>
                </c:pt>
                <c:pt idx="4">
                  <c:v>59.49</c:v>
                </c:pt>
              </c:numCache>
            </c:numRef>
          </c:val>
        </c:ser>
        <c:dLbls>
          <c:showLegendKey val="0"/>
          <c:showVal val="0"/>
          <c:showCatName val="0"/>
          <c:showSerName val="0"/>
          <c:showPercent val="0"/>
          <c:showBubbleSize val="0"/>
        </c:dLbls>
        <c:gapWidth val="150"/>
        <c:axId val="277243672"/>
        <c:axId val="453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77243672"/>
        <c:axId val="453375168"/>
      </c:lineChart>
      <c:dateAx>
        <c:axId val="277243672"/>
        <c:scaling>
          <c:orientation val="minMax"/>
        </c:scaling>
        <c:delete val="1"/>
        <c:axPos val="b"/>
        <c:numFmt formatCode="ge" sourceLinked="1"/>
        <c:majorTickMark val="none"/>
        <c:minorTickMark val="none"/>
        <c:tickLblPos val="none"/>
        <c:crossAx val="453375168"/>
        <c:crosses val="autoZero"/>
        <c:auto val="1"/>
        <c:lblOffset val="100"/>
        <c:baseTimeUnit val="years"/>
      </c:dateAx>
      <c:valAx>
        <c:axId val="453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376.78</c:v>
                </c:pt>
                <c:pt idx="1">
                  <c:v>348.4</c:v>
                </c:pt>
                <c:pt idx="2">
                  <c:v>321.77</c:v>
                </c:pt>
                <c:pt idx="3">
                  <c:v>291.26</c:v>
                </c:pt>
                <c:pt idx="4">
                  <c:v>268.72000000000003</c:v>
                </c:pt>
              </c:numCache>
            </c:numRef>
          </c:val>
        </c:ser>
        <c:dLbls>
          <c:showLegendKey val="0"/>
          <c:showVal val="0"/>
          <c:showCatName val="0"/>
          <c:showSerName val="0"/>
          <c:showPercent val="0"/>
          <c:showBubbleSize val="0"/>
        </c:dLbls>
        <c:gapWidth val="150"/>
        <c:axId val="453370464"/>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53370464"/>
        <c:axId val="453369680"/>
      </c:lineChart>
      <c:dateAx>
        <c:axId val="453370464"/>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117.06</c:v>
                </c:pt>
                <c:pt idx="1">
                  <c:v>119.23</c:v>
                </c:pt>
                <c:pt idx="2">
                  <c:v>120.94</c:v>
                </c:pt>
                <c:pt idx="3">
                  <c:v>119.43</c:v>
                </c:pt>
                <c:pt idx="4">
                  <c:v>120.35</c:v>
                </c:pt>
              </c:numCache>
            </c:numRef>
          </c:val>
        </c:ser>
        <c:dLbls>
          <c:showLegendKey val="0"/>
          <c:showVal val="0"/>
          <c:showCatName val="0"/>
          <c:showSerName val="0"/>
          <c:showPercent val="0"/>
          <c:showBubbleSize val="0"/>
        </c:dLbls>
        <c:gapWidth val="150"/>
        <c:axId val="453373600"/>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53373600"/>
        <c:axId val="453370856"/>
      </c:lineChart>
      <c:dateAx>
        <c:axId val="453373600"/>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113.46</c:v>
                </c:pt>
                <c:pt idx="1">
                  <c:v>111.26</c:v>
                </c:pt>
                <c:pt idx="2">
                  <c:v>108.64</c:v>
                </c:pt>
                <c:pt idx="3">
                  <c:v>110.25</c:v>
                </c:pt>
                <c:pt idx="4">
                  <c:v>108.96</c:v>
                </c:pt>
              </c:numCache>
            </c:numRef>
          </c:val>
        </c:ser>
        <c:dLbls>
          <c:showLegendKey val="0"/>
          <c:showVal val="0"/>
          <c:showCatName val="0"/>
          <c:showSerName val="0"/>
          <c:showPercent val="0"/>
          <c:showBubbleSize val="0"/>
        </c:dLbls>
        <c:gapWidth val="150"/>
        <c:axId val="453371248"/>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3371248"/>
        <c:axId val="492549560"/>
      </c:lineChart>
      <c:dateAx>
        <c:axId val="453371248"/>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54.77</c:v>
                </c:pt>
                <c:pt idx="1">
                  <c:v>58.07</c:v>
                </c:pt>
                <c:pt idx="2">
                  <c:v>58.91</c:v>
                </c:pt>
                <c:pt idx="3">
                  <c:v>58.5</c:v>
                </c:pt>
                <c:pt idx="4">
                  <c:v>58.42</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99.95</c:v>
                </c:pt>
                <c:pt idx="1">
                  <c:v>99.96</c:v>
                </c:pt>
                <c:pt idx="2">
                  <c:v>99.96</c:v>
                </c:pt>
                <c:pt idx="3">
                  <c:v>99.97</c:v>
                </c:pt>
                <c:pt idx="4">
                  <c:v>99.97</c:v>
                </c:pt>
              </c:numCache>
            </c:numRef>
          </c:val>
        </c:ser>
        <c:dLbls>
          <c:showLegendKey val="0"/>
          <c:showVal val="0"/>
          <c:showCatName val="0"/>
          <c:showSerName val="0"/>
          <c:showPercent val="0"/>
          <c:showBubbleSize val="0"/>
        </c:dLbls>
        <c:gapWidth val="150"/>
        <c:axId val="202185848"/>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02185848"/>
        <c:axId val="202185456"/>
      </c:lineChart>
      <c:dateAx>
        <c:axId val="202185848"/>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東京都</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政令市等</v>
      </c>
      <c r="X8" s="79"/>
      <c r="Y8" s="79"/>
      <c r="Z8" s="79"/>
      <c r="AA8" s="79"/>
      <c r="AB8" s="79"/>
      <c r="AC8" s="79"/>
      <c r="AD8" s="80" t="s">
        <v>119</v>
      </c>
      <c r="AE8" s="80"/>
      <c r="AF8" s="80"/>
      <c r="AG8" s="80"/>
      <c r="AH8" s="80"/>
      <c r="AI8" s="80"/>
      <c r="AJ8" s="80"/>
      <c r="AK8" s="4"/>
      <c r="AL8" s="74">
        <f>データ!S6</f>
        <v>13530053</v>
      </c>
      <c r="AM8" s="74"/>
      <c r="AN8" s="74"/>
      <c r="AO8" s="74"/>
      <c r="AP8" s="74"/>
      <c r="AQ8" s="74"/>
      <c r="AR8" s="74"/>
      <c r="AS8" s="74"/>
      <c r="AT8" s="73">
        <f>データ!T6</f>
        <v>2191</v>
      </c>
      <c r="AU8" s="73"/>
      <c r="AV8" s="73"/>
      <c r="AW8" s="73"/>
      <c r="AX8" s="73"/>
      <c r="AY8" s="73"/>
      <c r="AZ8" s="73"/>
      <c r="BA8" s="73"/>
      <c r="BB8" s="73">
        <f>データ!U6</f>
        <v>6175.29</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69.260000000000005</v>
      </c>
      <c r="J10" s="73"/>
      <c r="K10" s="73"/>
      <c r="L10" s="73"/>
      <c r="M10" s="73"/>
      <c r="N10" s="73"/>
      <c r="O10" s="73"/>
      <c r="P10" s="73">
        <f>データ!P6</f>
        <v>99.9</v>
      </c>
      <c r="Q10" s="73"/>
      <c r="R10" s="73"/>
      <c r="S10" s="73"/>
      <c r="T10" s="73"/>
      <c r="U10" s="73"/>
      <c r="V10" s="73"/>
      <c r="W10" s="73">
        <f>データ!Q6</f>
        <v>92.64</v>
      </c>
      <c r="X10" s="73"/>
      <c r="Y10" s="73"/>
      <c r="Z10" s="73"/>
      <c r="AA10" s="73"/>
      <c r="AB10" s="73"/>
      <c r="AC10" s="73"/>
      <c r="AD10" s="74">
        <f>データ!R6</f>
        <v>2030</v>
      </c>
      <c r="AE10" s="74"/>
      <c r="AF10" s="74"/>
      <c r="AG10" s="74"/>
      <c r="AH10" s="74"/>
      <c r="AI10" s="74"/>
      <c r="AJ10" s="74"/>
      <c r="AK10" s="2"/>
      <c r="AL10" s="74">
        <f>データ!V6</f>
        <v>9329218</v>
      </c>
      <c r="AM10" s="74"/>
      <c r="AN10" s="74"/>
      <c r="AO10" s="74"/>
      <c r="AP10" s="74"/>
      <c r="AQ10" s="74"/>
      <c r="AR10" s="74"/>
      <c r="AS10" s="74"/>
      <c r="AT10" s="73">
        <f>データ!W6</f>
        <v>562.27</v>
      </c>
      <c r="AU10" s="73"/>
      <c r="AV10" s="73"/>
      <c r="AW10" s="73"/>
      <c r="AX10" s="73"/>
      <c r="AY10" s="73"/>
      <c r="AZ10" s="73"/>
      <c r="BA10" s="73"/>
      <c r="BB10" s="73">
        <f>データ!X6</f>
        <v>16592.060000000001</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20.2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130001</v>
      </c>
      <c r="D6" s="34">
        <f t="shared" si="3"/>
        <v>46</v>
      </c>
      <c r="E6" s="34">
        <f t="shared" si="3"/>
        <v>17</v>
      </c>
      <c r="F6" s="34">
        <f t="shared" si="3"/>
        <v>1</v>
      </c>
      <c r="G6" s="34">
        <f t="shared" si="3"/>
        <v>0</v>
      </c>
      <c r="H6" s="34" t="str">
        <f t="shared" si="3"/>
        <v>東京都</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69.260000000000005</v>
      </c>
      <c r="P6" s="35">
        <f t="shared" si="3"/>
        <v>99.9</v>
      </c>
      <c r="Q6" s="35">
        <f t="shared" si="3"/>
        <v>92.64</v>
      </c>
      <c r="R6" s="35">
        <f t="shared" si="3"/>
        <v>2030</v>
      </c>
      <c r="S6" s="35">
        <f t="shared" si="3"/>
        <v>13530053</v>
      </c>
      <c r="T6" s="35">
        <f t="shared" si="3"/>
        <v>2191</v>
      </c>
      <c r="U6" s="35">
        <f t="shared" si="3"/>
        <v>6175.29</v>
      </c>
      <c r="V6" s="35">
        <f t="shared" si="3"/>
        <v>9329218</v>
      </c>
      <c r="W6" s="35">
        <f t="shared" si="3"/>
        <v>562.27</v>
      </c>
      <c r="X6" s="35">
        <f t="shared" si="3"/>
        <v>16592.060000000001</v>
      </c>
      <c r="Y6" s="36">
        <f>IF(Y7="",NA(),Y7)</f>
        <v>109.23</v>
      </c>
      <c r="Z6" s="36">
        <f t="shared" ref="Z6:AH6" si="4">IF(Z7="",NA(),Z7)</f>
        <v>110.66</v>
      </c>
      <c r="AA6" s="36">
        <f t="shared" si="4"/>
        <v>111.95</v>
      </c>
      <c r="AB6" s="36">
        <f t="shared" si="4"/>
        <v>111.9</v>
      </c>
      <c r="AC6" s="36">
        <f t="shared" si="4"/>
        <v>112.24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189.04</v>
      </c>
      <c r="AV6" s="36">
        <f t="shared" ref="AV6:BD6" si="6">IF(AV7="",NA(),AV7)</f>
        <v>182.49</v>
      </c>
      <c r="AW6" s="36">
        <f t="shared" si="6"/>
        <v>64.02</v>
      </c>
      <c r="AX6" s="36">
        <f t="shared" si="6"/>
        <v>57.47</v>
      </c>
      <c r="AY6" s="36">
        <f t="shared" si="6"/>
        <v>59.49</v>
      </c>
      <c r="AZ6" s="36">
        <f t="shared" si="6"/>
        <v>182.39</v>
      </c>
      <c r="BA6" s="36">
        <f t="shared" si="6"/>
        <v>187.05</v>
      </c>
      <c r="BB6" s="36">
        <f t="shared" si="6"/>
        <v>55.68</v>
      </c>
      <c r="BC6" s="36">
        <f t="shared" si="6"/>
        <v>56.18</v>
      </c>
      <c r="BD6" s="36">
        <f t="shared" si="6"/>
        <v>59.45</v>
      </c>
      <c r="BE6" s="35" t="str">
        <f>IF(BE7="","",IF(BE7="-","【-】","【"&amp;SUBSTITUTE(TEXT(BE7,"#,##0.00"),"-","△")&amp;"】"))</f>
        <v>【59.95】</v>
      </c>
      <c r="BF6" s="36">
        <f>IF(BF7="",NA(),BF7)</f>
        <v>376.78</v>
      </c>
      <c r="BG6" s="36">
        <f t="shared" ref="BG6:BO6" si="7">IF(BG7="",NA(),BG7)</f>
        <v>348.4</v>
      </c>
      <c r="BH6" s="36">
        <f t="shared" si="7"/>
        <v>321.77</v>
      </c>
      <c r="BI6" s="36">
        <f t="shared" si="7"/>
        <v>291.26</v>
      </c>
      <c r="BJ6" s="36">
        <f t="shared" si="7"/>
        <v>268.72000000000003</v>
      </c>
      <c r="BK6" s="36">
        <f t="shared" si="7"/>
        <v>671.46</v>
      </c>
      <c r="BL6" s="36">
        <f t="shared" si="7"/>
        <v>644.47</v>
      </c>
      <c r="BM6" s="36">
        <f t="shared" si="7"/>
        <v>627.59</v>
      </c>
      <c r="BN6" s="36">
        <f t="shared" si="7"/>
        <v>594.09</v>
      </c>
      <c r="BO6" s="36">
        <f t="shared" si="7"/>
        <v>576.02</v>
      </c>
      <c r="BP6" s="35" t="str">
        <f>IF(BP7="","",IF(BP7="-","【-】","【"&amp;SUBSTITUTE(TEXT(BP7,"#,##0.00"),"-","△")&amp;"】"))</f>
        <v>【728.30】</v>
      </c>
      <c r="BQ6" s="36">
        <f>IF(BQ7="",NA(),BQ7)</f>
        <v>117.06</v>
      </c>
      <c r="BR6" s="36">
        <f t="shared" ref="BR6:BZ6" si="8">IF(BR7="",NA(),BR7)</f>
        <v>119.23</v>
      </c>
      <c r="BS6" s="36">
        <f t="shared" si="8"/>
        <v>120.94</v>
      </c>
      <c r="BT6" s="36">
        <f t="shared" si="8"/>
        <v>119.43</v>
      </c>
      <c r="BU6" s="36">
        <f t="shared" si="8"/>
        <v>120.35</v>
      </c>
      <c r="BV6" s="36">
        <f t="shared" si="8"/>
        <v>107.64</v>
      </c>
      <c r="BW6" s="36">
        <f t="shared" si="8"/>
        <v>109.25</v>
      </c>
      <c r="BX6" s="36">
        <f t="shared" si="8"/>
        <v>113.93</v>
      </c>
      <c r="BY6" s="36">
        <f t="shared" si="8"/>
        <v>114.03</v>
      </c>
      <c r="BZ6" s="36">
        <f t="shared" si="8"/>
        <v>113.34</v>
      </c>
      <c r="CA6" s="35" t="str">
        <f>IF(CA7="","",IF(CA7="-","【-】","【"&amp;SUBSTITUTE(TEXT(CA7,"#,##0.00"),"-","△")&amp;"】"))</f>
        <v>【100.04】</v>
      </c>
      <c r="CB6" s="36">
        <f>IF(CB7="",NA(),CB7)</f>
        <v>113.46</v>
      </c>
      <c r="CC6" s="36">
        <f t="shared" ref="CC6:CK6" si="9">IF(CC7="",NA(),CC7)</f>
        <v>111.26</v>
      </c>
      <c r="CD6" s="36">
        <f t="shared" si="9"/>
        <v>108.64</v>
      </c>
      <c r="CE6" s="36">
        <f t="shared" si="9"/>
        <v>110.25</v>
      </c>
      <c r="CF6" s="36">
        <f t="shared" si="9"/>
        <v>108.96</v>
      </c>
      <c r="CG6" s="36">
        <f t="shared" si="9"/>
        <v>123.36</v>
      </c>
      <c r="CH6" s="36">
        <f t="shared" si="9"/>
        <v>121.96</v>
      </c>
      <c r="CI6" s="36">
        <f t="shared" si="9"/>
        <v>116.77</v>
      </c>
      <c r="CJ6" s="36">
        <f t="shared" si="9"/>
        <v>116.93</v>
      </c>
      <c r="CK6" s="36">
        <f t="shared" si="9"/>
        <v>117.4</v>
      </c>
      <c r="CL6" s="35" t="str">
        <f>IF(CL7="","",IF(CL7="-","【-】","【"&amp;SUBSTITUTE(TEXT(CL7,"#,##0.00"),"-","△")&amp;"】"))</f>
        <v>【137.82】</v>
      </c>
      <c r="CM6" s="36">
        <f>IF(CM7="",NA(),CM7)</f>
        <v>54.77</v>
      </c>
      <c r="CN6" s="36">
        <f t="shared" ref="CN6:CV6" si="10">IF(CN7="",NA(),CN7)</f>
        <v>58.07</v>
      </c>
      <c r="CO6" s="36">
        <f t="shared" si="10"/>
        <v>58.91</v>
      </c>
      <c r="CP6" s="36">
        <f t="shared" si="10"/>
        <v>58.5</v>
      </c>
      <c r="CQ6" s="36">
        <f t="shared" si="10"/>
        <v>58.42</v>
      </c>
      <c r="CR6" s="36">
        <f t="shared" si="10"/>
        <v>57.95</v>
      </c>
      <c r="CS6" s="36">
        <f t="shared" si="10"/>
        <v>59.8</v>
      </c>
      <c r="CT6" s="36">
        <f t="shared" si="10"/>
        <v>59.58</v>
      </c>
      <c r="CU6" s="36">
        <f t="shared" si="10"/>
        <v>58.79</v>
      </c>
      <c r="CV6" s="36">
        <f t="shared" si="10"/>
        <v>59.16</v>
      </c>
      <c r="CW6" s="35" t="str">
        <f>IF(CW7="","",IF(CW7="-","【-】","【"&amp;SUBSTITUTE(TEXT(CW7,"#,##0.00"),"-","△")&amp;"】"))</f>
        <v>【60.09】</v>
      </c>
      <c r="CX6" s="36">
        <f>IF(CX7="",NA(),CX7)</f>
        <v>99.95</v>
      </c>
      <c r="CY6" s="36">
        <f t="shared" ref="CY6:DG6" si="11">IF(CY7="",NA(),CY7)</f>
        <v>99.96</v>
      </c>
      <c r="CZ6" s="36">
        <f t="shared" si="11"/>
        <v>99.96</v>
      </c>
      <c r="DA6" s="36">
        <f t="shared" si="11"/>
        <v>99.97</v>
      </c>
      <c r="DB6" s="36">
        <f t="shared" si="11"/>
        <v>99.97</v>
      </c>
      <c r="DC6" s="36">
        <f t="shared" si="11"/>
        <v>98.56</v>
      </c>
      <c r="DD6" s="36">
        <f t="shared" si="11"/>
        <v>98.64</v>
      </c>
      <c r="DE6" s="36">
        <f t="shared" si="11"/>
        <v>98.71</v>
      </c>
      <c r="DF6" s="36">
        <f t="shared" si="11"/>
        <v>98.76</v>
      </c>
      <c r="DG6" s="36">
        <f t="shared" si="11"/>
        <v>98.86</v>
      </c>
      <c r="DH6" s="35" t="str">
        <f>IF(DH7="","",IF(DH7="-","【-】","【"&amp;SUBSTITUTE(TEXT(DH7,"#,##0.00"),"-","△")&amp;"】"))</f>
        <v>【94.90】</v>
      </c>
      <c r="DI6" s="36">
        <f>IF(DI7="",NA(),DI7)</f>
        <v>33.369999999999997</v>
      </c>
      <c r="DJ6" s="36">
        <f t="shared" ref="DJ6:DR6" si="12">IF(DJ7="",NA(),DJ7)</f>
        <v>34.14</v>
      </c>
      <c r="DK6" s="36">
        <f t="shared" si="12"/>
        <v>44.98</v>
      </c>
      <c r="DL6" s="36">
        <f t="shared" si="12"/>
        <v>45.91</v>
      </c>
      <c r="DM6" s="36">
        <f t="shared" si="12"/>
        <v>47.12</v>
      </c>
      <c r="DN6" s="36">
        <f t="shared" si="12"/>
        <v>30.56</v>
      </c>
      <c r="DO6" s="36">
        <f t="shared" si="12"/>
        <v>31.06</v>
      </c>
      <c r="DP6" s="36">
        <f t="shared" si="12"/>
        <v>42</v>
      </c>
      <c r="DQ6" s="36">
        <f t="shared" si="12"/>
        <v>43.2</v>
      </c>
      <c r="DR6" s="36">
        <f t="shared" si="12"/>
        <v>44.55</v>
      </c>
      <c r="DS6" s="35" t="str">
        <f>IF(DS7="","",IF(DS7="-","【-】","【"&amp;SUBSTITUTE(TEXT(DS7,"#,##0.00"),"-","△")&amp;"】"))</f>
        <v>【37.36】</v>
      </c>
      <c r="DT6" s="36">
        <f>IF(DT7="",NA(),DT7)</f>
        <v>10.54</v>
      </c>
      <c r="DU6" s="36">
        <f t="shared" ref="DU6:EC6" si="13">IF(DU7="",NA(),DU7)</f>
        <v>10.57</v>
      </c>
      <c r="DV6" s="36">
        <f t="shared" si="13"/>
        <v>11.32</v>
      </c>
      <c r="DW6" s="36">
        <f t="shared" si="13"/>
        <v>11.8</v>
      </c>
      <c r="DX6" s="36">
        <f t="shared" si="13"/>
        <v>12.31</v>
      </c>
      <c r="DY6" s="36">
        <f t="shared" si="13"/>
        <v>6.24</v>
      </c>
      <c r="DZ6" s="36">
        <f t="shared" si="13"/>
        <v>6.43</v>
      </c>
      <c r="EA6" s="36">
        <f t="shared" si="13"/>
        <v>6.95</v>
      </c>
      <c r="EB6" s="36">
        <f t="shared" si="13"/>
        <v>7.39</v>
      </c>
      <c r="EC6" s="36">
        <f t="shared" si="13"/>
        <v>8.25</v>
      </c>
      <c r="ED6" s="35" t="str">
        <f>IF(ED7="","",IF(ED7="-","【-】","【"&amp;SUBSTITUTE(TEXT(ED7,"#,##0.00"),"-","△")&amp;"】"))</f>
        <v>【4.96】</v>
      </c>
      <c r="EE6" s="36">
        <f>IF(EE7="",NA(),EE7)</f>
        <v>1.06</v>
      </c>
      <c r="EF6" s="36">
        <f t="shared" ref="EF6:EN6" si="14">IF(EF7="",NA(),EF7)</f>
        <v>1.06</v>
      </c>
      <c r="EG6" s="36">
        <f t="shared" si="14"/>
        <v>1.1299999999999999</v>
      </c>
      <c r="EH6" s="36">
        <f t="shared" si="14"/>
        <v>0.83</v>
      </c>
      <c r="EI6" s="36">
        <f t="shared" si="14"/>
        <v>1.02</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130001</v>
      </c>
      <c r="D7" s="38">
        <v>46</v>
      </c>
      <c r="E7" s="38">
        <v>17</v>
      </c>
      <c r="F7" s="38">
        <v>1</v>
      </c>
      <c r="G7" s="38">
        <v>0</v>
      </c>
      <c r="H7" s="38" t="s">
        <v>108</v>
      </c>
      <c r="I7" s="38" t="s">
        <v>109</v>
      </c>
      <c r="J7" s="38" t="s">
        <v>110</v>
      </c>
      <c r="K7" s="38" t="s">
        <v>111</v>
      </c>
      <c r="L7" s="38" t="s">
        <v>112</v>
      </c>
      <c r="M7" s="38"/>
      <c r="N7" s="39" t="s">
        <v>113</v>
      </c>
      <c r="O7" s="39">
        <v>69.260000000000005</v>
      </c>
      <c r="P7" s="39">
        <v>99.9</v>
      </c>
      <c r="Q7" s="39">
        <v>92.64</v>
      </c>
      <c r="R7" s="39">
        <v>2030</v>
      </c>
      <c r="S7" s="39">
        <v>13530053</v>
      </c>
      <c r="T7" s="39">
        <v>2191</v>
      </c>
      <c r="U7" s="39">
        <v>6175.29</v>
      </c>
      <c r="V7" s="39">
        <v>9329218</v>
      </c>
      <c r="W7" s="39">
        <v>562.27</v>
      </c>
      <c r="X7" s="39">
        <v>16592.060000000001</v>
      </c>
      <c r="Y7" s="39">
        <v>109.23</v>
      </c>
      <c r="Z7" s="39">
        <v>110.66</v>
      </c>
      <c r="AA7" s="39">
        <v>111.95</v>
      </c>
      <c r="AB7" s="39">
        <v>111.9</v>
      </c>
      <c r="AC7" s="39">
        <v>112.24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189.04</v>
      </c>
      <c r="AV7" s="39">
        <v>182.49</v>
      </c>
      <c r="AW7" s="39">
        <v>64.02</v>
      </c>
      <c r="AX7" s="39">
        <v>57.47</v>
      </c>
      <c r="AY7" s="39">
        <v>59.49</v>
      </c>
      <c r="AZ7" s="39">
        <v>182.39</v>
      </c>
      <c r="BA7" s="39">
        <v>187.05</v>
      </c>
      <c r="BB7" s="39">
        <v>55.68</v>
      </c>
      <c r="BC7" s="39">
        <v>56.18</v>
      </c>
      <c r="BD7" s="39">
        <v>59.45</v>
      </c>
      <c r="BE7" s="39">
        <v>59.95</v>
      </c>
      <c r="BF7" s="39">
        <v>376.78</v>
      </c>
      <c r="BG7" s="39">
        <v>348.4</v>
      </c>
      <c r="BH7" s="39">
        <v>321.77</v>
      </c>
      <c r="BI7" s="39">
        <v>291.26</v>
      </c>
      <c r="BJ7" s="39">
        <v>268.72000000000003</v>
      </c>
      <c r="BK7" s="39">
        <v>671.46</v>
      </c>
      <c r="BL7" s="39">
        <v>644.47</v>
      </c>
      <c r="BM7" s="39">
        <v>627.59</v>
      </c>
      <c r="BN7" s="39">
        <v>594.09</v>
      </c>
      <c r="BO7" s="39">
        <v>576.02</v>
      </c>
      <c r="BP7" s="39">
        <v>728.3</v>
      </c>
      <c r="BQ7" s="39">
        <v>117.06</v>
      </c>
      <c r="BR7" s="39">
        <v>119.23</v>
      </c>
      <c r="BS7" s="39">
        <v>120.94</v>
      </c>
      <c r="BT7" s="39">
        <v>119.43</v>
      </c>
      <c r="BU7" s="39">
        <v>120.35</v>
      </c>
      <c r="BV7" s="39">
        <v>107.64</v>
      </c>
      <c r="BW7" s="39">
        <v>109.25</v>
      </c>
      <c r="BX7" s="39">
        <v>113.93</v>
      </c>
      <c r="BY7" s="39">
        <v>114.03</v>
      </c>
      <c r="BZ7" s="39">
        <v>113.34</v>
      </c>
      <c r="CA7" s="39">
        <v>100.04</v>
      </c>
      <c r="CB7" s="39">
        <v>113.46</v>
      </c>
      <c r="CC7" s="39">
        <v>111.26</v>
      </c>
      <c r="CD7" s="39">
        <v>108.64</v>
      </c>
      <c r="CE7" s="39">
        <v>110.25</v>
      </c>
      <c r="CF7" s="39">
        <v>108.96</v>
      </c>
      <c r="CG7" s="39">
        <v>123.36</v>
      </c>
      <c r="CH7" s="39">
        <v>121.96</v>
      </c>
      <c r="CI7" s="39">
        <v>116.77</v>
      </c>
      <c r="CJ7" s="39">
        <v>116.93</v>
      </c>
      <c r="CK7" s="39">
        <v>117.4</v>
      </c>
      <c r="CL7" s="39">
        <v>137.82</v>
      </c>
      <c r="CM7" s="39">
        <v>54.77</v>
      </c>
      <c r="CN7" s="39">
        <v>58.07</v>
      </c>
      <c r="CO7" s="39">
        <v>58.91</v>
      </c>
      <c r="CP7" s="39">
        <v>58.5</v>
      </c>
      <c r="CQ7" s="39">
        <v>58.42</v>
      </c>
      <c r="CR7" s="39">
        <v>57.95</v>
      </c>
      <c r="CS7" s="39">
        <v>59.8</v>
      </c>
      <c r="CT7" s="39">
        <v>59.58</v>
      </c>
      <c r="CU7" s="39">
        <v>58.79</v>
      </c>
      <c r="CV7" s="39">
        <v>59.16</v>
      </c>
      <c r="CW7" s="39">
        <v>60.09</v>
      </c>
      <c r="CX7" s="39">
        <v>99.95</v>
      </c>
      <c r="CY7" s="39">
        <v>99.96</v>
      </c>
      <c r="CZ7" s="39">
        <v>99.96</v>
      </c>
      <c r="DA7" s="39">
        <v>99.97</v>
      </c>
      <c r="DB7" s="39">
        <v>99.97</v>
      </c>
      <c r="DC7" s="39">
        <v>98.56</v>
      </c>
      <c r="DD7" s="39">
        <v>98.64</v>
      </c>
      <c r="DE7" s="39">
        <v>98.71</v>
      </c>
      <c r="DF7" s="39">
        <v>98.76</v>
      </c>
      <c r="DG7" s="39">
        <v>98.86</v>
      </c>
      <c r="DH7" s="39">
        <v>94.9</v>
      </c>
      <c r="DI7" s="39">
        <v>33.369999999999997</v>
      </c>
      <c r="DJ7" s="39">
        <v>34.14</v>
      </c>
      <c r="DK7" s="39">
        <v>44.98</v>
      </c>
      <c r="DL7" s="39">
        <v>45.91</v>
      </c>
      <c r="DM7" s="39">
        <v>47.12</v>
      </c>
      <c r="DN7" s="39">
        <v>30.56</v>
      </c>
      <c r="DO7" s="39">
        <v>31.06</v>
      </c>
      <c r="DP7" s="39">
        <v>42</v>
      </c>
      <c r="DQ7" s="39">
        <v>43.2</v>
      </c>
      <c r="DR7" s="39">
        <v>44.55</v>
      </c>
      <c r="DS7" s="39">
        <v>37.36</v>
      </c>
      <c r="DT7" s="39">
        <v>10.54</v>
      </c>
      <c r="DU7" s="39">
        <v>10.57</v>
      </c>
      <c r="DV7" s="39">
        <v>11.32</v>
      </c>
      <c r="DW7" s="39">
        <v>11.8</v>
      </c>
      <c r="DX7" s="39">
        <v>12.31</v>
      </c>
      <c r="DY7" s="39">
        <v>6.24</v>
      </c>
      <c r="DZ7" s="39">
        <v>6.43</v>
      </c>
      <c r="EA7" s="39">
        <v>6.95</v>
      </c>
      <c r="EB7" s="39">
        <v>7.39</v>
      </c>
      <c r="EC7" s="39">
        <v>8.25</v>
      </c>
      <c r="ED7" s="39">
        <v>4.96</v>
      </c>
      <c r="EE7" s="39">
        <v>1.06</v>
      </c>
      <c r="EF7" s="39">
        <v>1.06</v>
      </c>
      <c r="EG7" s="39">
        <v>1.1299999999999999</v>
      </c>
      <c r="EH7" s="39">
        <v>0.83</v>
      </c>
      <c r="EI7" s="39">
        <v>1.02</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2018-02-08T04:43:14Z</cp:lastPrinted>
  <dcterms:created xsi:type="dcterms:W3CDTF">2017-12-25T01:50:38Z</dcterms:created>
  <dcterms:modified xsi:type="dcterms:W3CDTF">2018-02-22T15:10:19Z</dcterms:modified>
</cp:coreProperties>
</file>