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11988" yWindow="-12" windowWidth="12036" windowHeight="91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G86" i="4"/>
  <c r="E86" i="4"/>
  <c r="W10" i="4"/>
  <c r="B10" i="4"/>
  <c r="BB8" i="4"/>
  <c r="AT8"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<sst xmlns="http://schemas.openxmlformats.org/spreadsheetml/2006/main" count="235" uniqueCount="123">
  <si>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</si>
  <si>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</si>
  <si>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</si>
  <si>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</si>
  <si>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</si>
  <si>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</si>
  <si>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</si>
  <si>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</si>
  <si>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</si>
  <si>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</si>
  <si>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</si>
  <si>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</si>
  <si>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</si>
  <si>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</si>
  <si>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</si>
  <si>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</si>
  <si>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</si>
  <si>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</si>
  <si>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</si>
  <si>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</si>
  <si>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</si>
  <si>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</si>
  <si>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</si>
  <si>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</si>
  <si>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</si>
  <si>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</si>
  <si>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</si>
  <si>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</si>
  <si>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</si>
  <si>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</si>
  <si>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</si>
  <si>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</si>
  <si>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</si>
  <si>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</si>
  <si>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</si>
  <si>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</si>
  <si>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</si>
  <si>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</si>
  <si>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</si>
  <si>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</si>
  <si>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</si>
  <si>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</si>
  <si>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</si>
  <si>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</si>
  <si>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</si>
  <si>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</si>
  <si>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</si>
  <si>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</si>
  <si>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</si>
  <si>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</si>
  <si>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</si>
  <si>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</si>
  <si>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</si>
  <si>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</si>
  <si>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</si>
  <si>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</si>
  <si>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</si>
  <si>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</si>
  <si>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</si>
  <si>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</si>
  <si>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</si>
  <si>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</si>
  <si>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</si>
  <si>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</si>
  <si>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</si>
  <si>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</si>
  <si>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</si>
  <si>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</si>
  <si>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</si>
  <si>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</si>
  <si>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</si>
  <si>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</si>
  <si>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</si>
  <si>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</si>
  <si>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</si>
  <si>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</si>
  <si>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</si>
  <si>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</si>
  <si>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</si>
  <si>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</si>
  <si>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</si>
  <si>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</si>
  <si>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</si>
  <si>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</si>
  <si>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</si>
  <si>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</si>
  <si>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</si>
  <si>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</si>
  <si>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</si>
  <si>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</si>
  <si>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</si>
  <si>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</si>
  <si>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</si>
  <si>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</si>
  <si>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</si>
  <si>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</si>
  <si>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</si>
  <si>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</si>
  <si>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</si>
  <si>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</si>
  <si>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</si>
  <si>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</si>
  <si>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</si>
  <si>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</si>
  <si>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</si>
  <si>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</si>
  <si>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</si>
  <si>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</si>
  <si>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t>
  </si>
  <si>
    <t>法適用</t>
  </si>
  <si>
    <t>下水道事業</t>
  </si>
  <si>
    <t>流域下水道</t>
  </si>
  <si>
    <t>E1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</si>
  <si>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</si>
  <si>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</si>
  <si>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</si>
  <si>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</si>
  <si>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</si>
  <si>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</si>
  <si>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・流域下水道幹線については、昭和40年代半ば以降に建設され、法定耐用年数（50年）を経過していないことから、「管渠老朽化率」、「管渠改善率」ともに値の算出対象となる管渠延長はありません。
・「有形固定資産減価償却率」の平成26年度以降の上昇については、改正後の地方公営企業会計基準を適用したことにより、みなし償却制度が廃止され、補助金等により取得した固定資産についても、減価償却の対象となったためです。</t>
    <rPh sb="115" eb="117">
      <t>イコウ</t>
    </rPh>
    <phoneticPr fontId="4"/>
  </si>
  <si>
    <t>自治体職員</t>
    <rPh sb="0" eb="3">
      <t>ジチタイ</t>
    </rPh>
    <rPh sb="3" eb="5">
      <t>ショクイン</t>
    </rPh>
    <phoneticPr fontId="4"/>
  </si>
  <si>
    <t>・多摩地域の下水道は、都の流域下水道と市町村の公共下水道が一つのシステムとして機能するものであり、今後も、市町村との連携を一層強化して、多摩地域の安定的な下水道経営を行っていきます。</t>
    <phoneticPr fontId="4"/>
  </si>
  <si>
    <r>
      <t>・</t>
    </r>
    <r>
      <rPr>
        <sz val="11"/>
        <color theme="1"/>
        <rFont val="ＭＳ ゴシック"/>
        <family val="3"/>
        <charset val="128"/>
      </rPr>
      <t>多摩地域の流域下水道区域では、東京都が流域下水道幹線と水再生センターなど基幹施設を、市町村が各家庭から流域下水道幹線までの施設を設置・管理しています。
・｢経常収支比率｣は、当該年度の収益で、維持管理費や企業債利息等の費用をどの程度賄えているかを表す指標ですが、100％を上回り収支は黒字となっています。
・｢流動比率｣は、100％を超えて推移しており、支払能力に支障はありません。
・｢汚水処理原価｣は、有収水量1m3あたりの汚水処理に要した費用であり、類似団体平均を下回っています。
・｢施設利用率｣は施設・設備の処理能力に対する、一日平均の汚水処理水量の割合であり、下水道施設は汚水量の日変動や季節変動を踏まえ、汚水の最大流入量に対応できるよう作られているため、6割程度で推移しています。この率は、昼夜間の人口比率や地理的条件、分流・合流の違い等により影響を受けます。</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</si>
</sst>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2048"/>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501692048"/>
        <c:axId val="501694008"/>
      </c:lineChart>
      <c:dateAx>
        <c:axId val="501692048"/>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59.55</c:v>
                </c:pt>
                <c:pt idx="1">
                  <c:v>59.67</c:v>
                </c:pt>
                <c:pt idx="2">
                  <c:v>58.65</c:v>
                </c:pt>
                <c:pt idx="3">
                  <c:v>59.52</c:v>
                </c:pt>
                <c:pt idx="4">
                  <c:v>59.81</c:v>
                </c:pt>
              </c:numCache>
            </c:numRef>
          </c:val>
        </c:ser>
        <c:dLbls>
          <c:showLegendKey val="0"/>
          <c:showVal val="0"/>
          <c:showCatName val="0"/>
          <c:showSerName val="0"/>
          <c:showPercent val="0"/>
          <c:showBubbleSize val="0"/>
        </c:dLbls>
        <c:gapWidth val="150"/>
        <c:axId val="202185848"/>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202185848"/>
        <c:axId val="202184672"/>
      </c:lineChart>
      <c:dateAx>
        <c:axId val="202185848"/>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98.55</c:v>
                </c:pt>
                <c:pt idx="1">
                  <c:v>98.64</c:v>
                </c:pt>
                <c:pt idx="2">
                  <c:v>98.76</c:v>
                </c:pt>
                <c:pt idx="3">
                  <c:v>98.8</c:v>
                </c:pt>
                <c:pt idx="4">
                  <c:v>98.92</c:v>
                </c:pt>
              </c:numCache>
            </c:numRef>
          </c:val>
        </c:ser>
        <c:dLbls>
          <c:showLegendKey val="0"/>
          <c:showVal val="0"/>
          <c:showCatName val="0"/>
          <c:showSerName val="0"/>
          <c:showPercent val="0"/>
          <c:showBubbleSize val="0"/>
        </c:dLbls>
        <c:gapWidth val="150"/>
        <c:axId val="275804992"/>
        <c:axId val="27580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75804992"/>
        <c:axId val="275805384"/>
      </c:lineChart>
      <c:dateAx>
        <c:axId val="275804992"/>
        <c:scaling>
          <c:orientation val="minMax"/>
        </c:scaling>
        <c:delete val="1"/>
        <c:axPos val="b"/>
        <c:numFmt formatCode="ge" sourceLinked="1"/>
        <c:majorTickMark val="none"/>
        <c:minorTickMark val="none"/>
        <c:tickLblPos val="none"/>
        <c:crossAx val="275805384"/>
        <c:crosses val="autoZero"/>
        <c:auto val="1"/>
        <c:lblOffset val="100"/>
        <c:baseTimeUnit val="years"/>
      </c:dateAx>
      <c:valAx>
        <c:axId val="27580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8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89.9</c:v>
                </c:pt>
                <c:pt idx="1">
                  <c:v>80.19</c:v>
                </c:pt>
                <c:pt idx="2">
                  <c:v>99.49</c:v>
                </c:pt>
                <c:pt idx="3">
                  <c:v>100.17</c:v>
                </c:pt>
                <c:pt idx="4">
                  <c:v>101.34</c:v>
                </c:pt>
              </c:numCache>
            </c:numRef>
          </c:val>
        </c:ser>
        <c:dLbls>
          <c:showLegendKey val="0"/>
          <c:showVal val="0"/>
          <c:showCatName val="0"/>
          <c:showSerName val="0"/>
          <c:showPercent val="0"/>
          <c:showBubbleSize val="0"/>
        </c:dLbls>
        <c:gapWidth val="150"/>
        <c:axId val="501692440"/>
        <c:axId val="27724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c:v>
                </c:pt>
                <c:pt idx="1">
                  <c:v>95.24</c:v>
                </c:pt>
                <c:pt idx="2">
                  <c:v>101.19</c:v>
                </c:pt>
                <c:pt idx="3">
                  <c:v>103.03</c:v>
                </c:pt>
                <c:pt idx="4">
                  <c:v>103.77</c:v>
                </c:pt>
              </c:numCache>
            </c:numRef>
          </c:val>
          <c:smooth val="0"/>
        </c:ser>
        <c:dLbls>
          <c:showLegendKey val="0"/>
          <c:showVal val="0"/>
          <c:showCatName val="0"/>
          <c:showSerName val="0"/>
          <c:showPercent val="0"/>
          <c:showBubbleSize val="0"/>
        </c:dLbls>
        <c:marker val="1"/>
        <c:smooth val="0"/>
        <c:axId val="501692440"/>
        <c:axId val="277240536"/>
      </c:lineChart>
      <c:dateAx>
        <c:axId val="501692440"/>
        <c:scaling>
          <c:orientation val="minMax"/>
        </c:scaling>
        <c:delete val="1"/>
        <c:axPos val="b"/>
        <c:numFmt formatCode="ge" sourceLinked="1"/>
        <c:majorTickMark val="none"/>
        <c:minorTickMark val="none"/>
        <c:tickLblPos val="none"/>
        <c:crossAx val="277240536"/>
        <c:crosses val="autoZero"/>
        <c:auto val="1"/>
        <c:lblOffset val="100"/>
        <c:baseTimeUnit val="years"/>
      </c:dateAx>
      <c:valAx>
        <c:axId val="2772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12.21</c:v>
                </c:pt>
                <c:pt idx="1">
                  <c:v>12.58</c:v>
                </c:pt>
                <c:pt idx="2">
                  <c:v>44.94</c:v>
                </c:pt>
                <c:pt idx="3">
                  <c:v>46.48</c:v>
                </c:pt>
                <c:pt idx="4">
                  <c:v>47.57</c:v>
                </c:pt>
              </c:numCache>
            </c:numRef>
          </c:val>
        </c:ser>
        <c:dLbls>
          <c:showLegendKey val="0"/>
          <c:showVal val="0"/>
          <c:showCatName val="0"/>
          <c:showSerName val="0"/>
          <c:showPercent val="0"/>
          <c:showBubbleSize val="0"/>
        </c:dLbls>
        <c:gapWidth val="150"/>
        <c:axId val="27723936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7.98</c:v>
                </c:pt>
                <c:pt idx="1">
                  <c:v>8.5399999999999991</c:v>
                </c:pt>
                <c:pt idx="2">
                  <c:v>38.700000000000003</c:v>
                </c:pt>
                <c:pt idx="3">
                  <c:v>40.409999999999997</c:v>
                </c:pt>
                <c:pt idx="4">
                  <c:v>42.2</c:v>
                </c:pt>
              </c:numCache>
            </c:numRef>
          </c:val>
          <c:smooth val="0"/>
        </c:ser>
        <c:dLbls>
          <c:showLegendKey val="0"/>
          <c:showVal val="0"/>
          <c:showCatName val="0"/>
          <c:showSerName val="0"/>
          <c:showPercent val="0"/>
          <c:showBubbleSize val="0"/>
        </c:dLbls>
        <c:marker val="1"/>
        <c:smooth val="0"/>
        <c:axId val="277239360"/>
        <c:axId val="277244456"/>
      </c:lineChart>
      <c:dateAx>
        <c:axId val="27723936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3280"/>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7243280"/>
        <c:axId val="277241320"/>
      </c:lineChart>
      <c:dateAx>
        <c:axId val="277243280"/>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1712"/>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7241712"/>
        <c:axId val="453371248"/>
      </c:lineChart>
      <c:dateAx>
        <c:axId val="277241712"/>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258.35000000000002</c:v>
                </c:pt>
                <c:pt idx="1">
                  <c:v>263.61</c:v>
                </c:pt>
                <c:pt idx="2">
                  <c:v>177.9</c:v>
                </c:pt>
                <c:pt idx="3">
                  <c:v>158.28</c:v>
                </c:pt>
                <c:pt idx="4">
                  <c:v>168.56</c:v>
                </c:pt>
              </c:numCache>
            </c:numRef>
          </c:val>
        </c:ser>
        <c:dLbls>
          <c:showLegendKey val="0"/>
          <c:showVal val="0"/>
          <c:showCatName val="0"/>
          <c:showSerName val="0"/>
          <c:showPercent val="0"/>
          <c:showBubbleSize val="0"/>
        </c:dLbls>
        <c:gapWidth val="150"/>
        <c:axId val="453370856"/>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223.67</c:v>
                </c:pt>
                <c:pt idx="1">
                  <c:v>215.43</c:v>
                </c:pt>
                <c:pt idx="2">
                  <c:v>124.27</c:v>
                </c:pt>
                <c:pt idx="3">
                  <c:v>130.33000000000001</c:v>
                </c:pt>
                <c:pt idx="4">
                  <c:v>138.21</c:v>
                </c:pt>
              </c:numCache>
            </c:numRef>
          </c:val>
          <c:smooth val="0"/>
        </c:ser>
        <c:dLbls>
          <c:showLegendKey val="0"/>
          <c:showVal val="0"/>
          <c:showCatName val="0"/>
          <c:showSerName val="0"/>
          <c:showPercent val="0"/>
          <c:showBubbleSize val="0"/>
        </c:dLbls>
        <c:marker val="1"/>
        <c:smooth val="0"/>
        <c:axId val="453370856"/>
        <c:axId val="453373600"/>
      </c:lineChart>
      <c:dateAx>
        <c:axId val="453370856"/>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69680"/>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453369680"/>
        <c:axId val="453370464"/>
      </c:lineChart>
      <c:dateAx>
        <c:axId val="453369680"/>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168"/>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5168"/>
        <c:axId val="492550344"/>
      </c:lineChart>
      <c:dateAx>
        <c:axId val="453375168"/>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51.45</c:v>
                </c:pt>
                <c:pt idx="1">
                  <c:v>56.3</c:v>
                </c:pt>
                <c:pt idx="2">
                  <c:v>44.6</c:v>
                </c:pt>
                <c:pt idx="3">
                  <c:v>43.38</c:v>
                </c:pt>
                <c:pt idx="4">
                  <c:v>35.49</c:v>
                </c:pt>
              </c:numCache>
            </c:numRef>
          </c:val>
        </c:ser>
        <c:dLbls>
          <c:showLegendKey val="0"/>
          <c:showVal val="0"/>
          <c:showCatName val="0"/>
          <c:showSerName val="0"/>
          <c:showPercent val="0"/>
          <c:showBubbleSize val="0"/>
        </c:dLbls>
        <c:gapWidth val="150"/>
        <c:axId val="492549952"/>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92549952"/>
        <c:axId val="492548384"/>
      </c:lineChart>
      <c:dateAx>
        <c:axId val="492549952"/>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東京都</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
        <v>120</v>
      </c>
      <c r="AE8" s="50"/>
      <c r="AF8" s="50"/>
      <c r="AG8" s="50"/>
      <c r="AH8" s="50"/>
      <c r="AI8" s="50"/>
      <c r="AJ8" s="50"/>
      <c r="AK8" s="4"/>
      <c r="AL8" s="51">
        <f>データ!S6</f>
        <v>13530053</v>
      </c>
      <c r="AM8" s="51"/>
      <c r="AN8" s="51"/>
      <c r="AO8" s="51"/>
      <c r="AP8" s="51"/>
      <c r="AQ8" s="51"/>
      <c r="AR8" s="51"/>
      <c r="AS8" s="51"/>
      <c r="AT8" s="46">
        <f>データ!T6</f>
        <v>2191</v>
      </c>
      <c r="AU8" s="46"/>
      <c r="AV8" s="46"/>
      <c r="AW8" s="46"/>
      <c r="AX8" s="46"/>
      <c r="AY8" s="46"/>
      <c r="AZ8" s="46"/>
      <c r="BA8" s="46"/>
      <c r="BB8" s="46">
        <f>データ!U6</f>
        <v>6175.29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90.27</v>
      </c>
      <c r="J10" s="46"/>
      <c r="K10" s="46"/>
      <c r="L10" s="46"/>
      <c r="M10" s="46"/>
      <c r="N10" s="46"/>
      <c r="O10" s="46"/>
      <c r="P10" s="46">
        <f>データ!P6</f>
        <v>99.5</v>
      </c>
      <c r="Q10" s="46"/>
      <c r="R10" s="46"/>
      <c r="S10" s="46"/>
      <c r="T10" s="46"/>
      <c r="U10" s="46"/>
      <c r="V10" s="46"/>
      <c r="W10" s="46">
        <f>データ!Q6</f>
        <v>104.91</v>
      </c>
      <c r="X10" s="46"/>
      <c r="Y10" s="46"/>
      <c r="Z10" s="46"/>
      <c r="AA10" s="46"/>
      <c r="AB10" s="46"/>
      <c r="AC10" s="46"/>
      <c r="AD10" s="51">
        <f>データ!R6</f>
        <v>0</v>
      </c>
      <c r="AE10" s="51"/>
      <c r="AF10" s="51"/>
      <c r="AG10" s="51"/>
      <c r="AH10" s="51"/>
      <c r="AI10" s="51"/>
      <c r="AJ10" s="51"/>
      <c r="AK10" s="2"/>
      <c r="AL10" s="51">
        <f>データ!V6</f>
        <v>3383685</v>
      </c>
      <c r="AM10" s="51"/>
      <c r="AN10" s="51"/>
      <c r="AO10" s="51"/>
      <c r="AP10" s="51"/>
      <c r="AQ10" s="51"/>
      <c r="AR10" s="51"/>
      <c r="AS10" s="51"/>
      <c r="AT10" s="46">
        <f>データ!W6</f>
        <v>414.97</v>
      </c>
      <c r="AU10" s="46"/>
      <c r="AV10" s="46"/>
      <c r="AW10" s="46"/>
      <c r="AX10" s="46"/>
      <c r="AY10" s="46"/>
      <c r="AZ10" s="46"/>
      <c r="BA10" s="46"/>
      <c r="BB10" s="46">
        <f>データ!X6</f>
        <v>8154.05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【103.77】</v>
      </c>
      <c r="F86" s="27" t="str">
        <f>データ!AT6</f>
        <v>【0.00】</v>
      </c>
      <c r="G86" s="27" t="str">
        <f>データ!BE6</f>
        <v>【138.21】</v>
      </c>
      <c r="H86" s="27" t="str">
        <f>データ!BP6</f>
        <v>【306.90】</v>
      </c>
      <c r="I86" s="27" t="str">
        <f>データ!CA6</f>
        <v>【0.00】</v>
      </c>
      <c r="J86" s="27" t="str">
        <f>データ!CL6</f>
        <v>【60.62】</v>
      </c>
      <c r="K86" s="27" t="str">
        <f>データ!CW6</f>
        <v>【65.75】</v>
      </c>
      <c r="L86" s="27" t="str">
        <f>データ!DH6</f>
        <v>【92.25】</v>
      </c>
      <c r="M86" s="27" t="str">
        <f>データ!DS6</f>
        <v>【42.20】</v>
      </c>
      <c r="N86" s="27" t="str">
        <f>データ!ED6</f>
        <v>【0.00】</v>
      </c>
      <c r="O86" s="27"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130001</v>
      </c>
      <c r="D6" s="34">
        <f t="shared" si="3"/>
        <v>46</v>
      </c>
      <c r="E6" s="34">
        <f t="shared" si="3"/>
        <v>17</v>
      </c>
      <c r="F6" s="34">
        <f t="shared" si="3"/>
        <v>3</v>
      </c>
      <c r="G6" s="34">
        <f t="shared" si="3"/>
        <v>0</v>
      </c>
      <c r="H6" s="34" t="str">
        <f t="shared" si="3"/>
        <v>東京都</v>
      </c>
      <c r="I6" s="34" t="str">
        <f t="shared" si="3"/>
        <v>法適用</v>
      </c>
      <c r="J6" s="34" t="str">
        <f t="shared" si="3"/>
        <v>下水道事業</v>
      </c>
      <c r="K6" s="34" t="str">
        <f t="shared" si="3"/>
        <v>流域下水道</v>
      </c>
      <c r="L6" s="34" t="str">
        <f t="shared" si="3"/>
        <v>E1</v>
      </c>
      <c r="M6" s="34">
        <f t="shared" si="3"/>
        <v>0</v>
      </c>
      <c r="N6" s="35" t="str">
        <f t="shared" si="3"/>
        <v>-</v>
      </c>
      <c r="O6" s="35">
        <f t="shared" si="3"/>
        <v>90.27</v>
      </c>
      <c r="P6" s="35">
        <f t="shared" si="3"/>
        <v>99.5</v>
      </c>
      <c r="Q6" s="35">
        <f t="shared" si="3"/>
        <v>104.91</v>
      </c>
      <c r="R6" s="35">
        <f t="shared" si="3"/>
        <v>0</v>
      </c>
      <c r="S6" s="35">
        <f t="shared" si="3"/>
        <v>13530053</v>
      </c>
      <c r="T6" s="35">
        <f t="shared" si="3"/>
        <v>2191</v>
      </c>
      <c r="U6" s="35">
        <f t="shared" si="3"/>
        <v>6175.29</v>
      </c>
      <c r="V6" s="35">
        <f t="shared" si="3"/>
        <v>3383685</v>
      </c>
      <c r="W6" s="35">
        <f t="shared" si="3"/>
        <v>414.97</v>
      </c>
      <c r="X6" s="35">
        <f t="shared" si="3"/>
        <v>8154.05</v>
      </c>
      <c r="Y6" s="36">
        <f>IF(Y7="",NA(),Y7)</f>
        <v>89.9</v>
      </c>
      <c r="Z6" s="36">
        <f t="shared" ref="Z6:AH6" si="4">IF(Z7="",NA(),Z7)</f>
        <v>80.19</v>
      </c>
      <c r="AA6" s="36">
        <f t="shared" si="4"/>
        <v>99.49</v>
      </c>
      <c r="AB6" s="36">
        <f t="shared" si="4"/>
        <v>100.17</v>
      </c>
      <c r="AC6" s="36">
        <f t="shared" si="4"/>
        <v>101.34</v>
      </c>
      <c r="AD6" s="36">
        <f t="shared" si="4"/>
        <v>100.8</v>
      </c>
      <c r="AE6" s="36">
        <f t="shared" si="4"/>
        <v>95.24</v>
      </c>
      <c r="AF6" s="36">
        <f t="shared" si="4"/>
        <v>101.19</v>
      </c>
      <c r="AG6" s="36">
        <f t="shared" si="4"/>
        <v>103.03</v>
      </c>
      <c r="AH6" s="36">
        <f t="shared" si="4"/>
        <v>103.77</v>
      </c>
      <c r="AI6" s="35" t="str">
        <f>IF(AI7="","",IF(AI7="-","【-】","【"&amp;SUBSTITUTE(TEXT(AI7,"#,##0.00"),"-","△")&amp;"】"))</f>
        <v>【103.77】</v>
      </c>
      <c r="AJ6" s="35">
        <f>IF(AJ7="",NA(),AJ7)</f>
        <v>0</v>
      </c>
      <c r="AK6" s="35">
        <f t="shared" ref="AK6:AS6" si="5">IF(AK7="",NA(),AK7)</f>
        <v>0</v>
      </c>
      <c r="AL6" s="35">
        <f t="shared" si="5"/>
        <v>0</v>
      </c>
      <c r="AM6" s="35">
        <f t="shared" si="5"/>
        <v>0</v>
      </c>
      <c r="AN6" s="35">
        <f t="shared" si="5"/>
        <v>0</v>
      </c>
      <c r="AO6" s="35">
        <f t="shared" si="5"/>
        <v>0</v>
      </c>
      <c r="AP6" s="35">
        <f t="shared" si="5"/>
        <v>0</v>
      </c>
      <c r="AQ6" s="35">
        <f t="shared" si="5"/>
        <v>0</v>
      </c>
      <c r="AR6" s="35">
        <f t="shared" si="5"/>
        <v>0</v>
      </c>
      <c r="AS6" s="35">
        <f t="shared" si="5"/>
        <v>0</v>
      </c>
      <c r="AT6" s="35" t="str">
        <f>IF(AT7="","",IF(AT7="-","【-】","【"&amp;SUBSTITUTE(TEXT(AT7,"#,##0.00"),"-","△")&amp;"】"))</f>
        <v>【0.00】</v>
      </c>
      <c r="AU6" s="36">
        <f>IF(AU7="",NA(),AU7)</f>
        <v>258.35000000000002</v>
      </c>
      <c r="AV6" s="36">
        <f t="shared" ref="AV6:BD6" si="6">IF(AV7="",NA(),AV7)</f>
        <v>263.61</v>
      </c>
      <c r="AW6" s="36">
        <f t="shared" si="6"/>
        <v>177.9</v>
      </c>
      <c r="AX6" s="36">
        <f t="shared" si="6"/>
        <v>158.28</v>
      </c>
      <c r="AY6" s="36">
        <f t="shared" si="6"/>
        <v>168.56</v>
      </c>
      <c r="AZ6" s="36">
        <f t="shared" si="6"/>
        <v>223.67</v>
      </c>
      <c r="BA6" s="36">
        <f t="shared" si="6"/>
        <v>215.43</v>
      </c>
      <c r="BB6" s="36">
        <f t="shared" si="6"/>
        <v>124.27</v>
      </c>
      <c r="BC6" s="36">
        <f t="shared" si="6"/>
        <v>130.33000000000001</v>
      </c>
      <c r="BD6" s="36">
        <f t="shared" si="6"/>
        <v>138.21</v>
      </c>
      <c r="BE6" s="35" t="str">
        <f>IF(BE7="","",IF(BE7="-","【-】","【"&amp;SUBSTITUTE(TEXT(BE7,"#,##0.00"),"-","△")&amp;"】"))</f>
        <v>【138.21】</v>
      </c>
      <c r="BF6" s="35">
        <f>IF(BF7="",NA(),BF7)</f>
        <v>0</v>
      </c>
      <c r="BG6" s="35">
        <f t="shared" ref="BG6:BO6" si="7">IF(BG7="",NA(),BG7)</f>
        <v>0</v>
      </c>
      <c r="BH6" s="35">
        <f t="shared" si="7"/>
        <v>0</v>
      </c>
      <c r="BI6" s="35">
        <f t="shared" si="7"/>
        <v>0</v>
      </c>
      <c r="BJ6" s="35">
        <f t="shared" si="7"/>
        <v>0</v>
      </c>
      <c r="BK6" s="36">
        <f t="shared" si="7"/>
        <v>469.84</v>
      </c>
      <c r="BL6" s="36">
        <f t="shared" si="7"/>
        <v>438.59</v>
      </c>
      <c r="BM6" s="36">
        <f t="shared" si="7"/>
        <v>407.62</v>
      </c>
      <c r="BN6" s="36">
        <f t="shared" si="7"/>
        <v>359.02</v>
      </c>
      <c r="BO6" s="36">
        <f t="shared" si="7"/>
        <v>306.97000000000003</v>
      </c>
      <c r="BP6" s="35" t="str">
        <f>IF(BP7="","",IF(BP7="-","【-】","【"&amp;SUBSTITUTE(TEXT(BP7,"#,##0.00"),"-","△")&amp;"】"))</f>
        <v>【306.90】</v>
      </c>
      <c r="BQ6" s="35">
        <f>IF(BQ7="",NA(),BQ7)</f>
        <v>0</v>
      </c>
      <c r="BR6" s="35">
        <f t="shared" ref="BR6:BZ6" si="8">IF(BR7="",NA(),BR7)</f>
        <v>0</v>
      </c>
      <c r="BS6" s="35">
        <f t="shared" si="8"/>
        <v>0</v>
      </c>
      <c r="BT6" s="35">
        <f t="shared" si="8"/>
        <v>0</v>
      </c>
      <c r="BU6" s="35">
        <f t="shared" si="8"/>
        <v>0</v>
      </c>
      <c r="BV6" s="35">
        <f t="shared" si="8"/>
        <v>0</v>
      </c>
      <c r="BW6" s="35">
        <f t="shared" si="8"/>
        <v>0</v>
      </c>
      <c r="BX6" s="35">
        <f t="shared" si="8"/>
        <v>0</v>
      </c>
      <c r="BY6" s="35">
        <f t="shared" si="8"/>
        <v>0</v>
      </c>
      <c r="BZ6" s="35">
        <f t="shared" si="8"/>
        <v>0</v>
      </c>
      <c r="CA6" s="35" t="str">
        <f>IF(CA7="","",IF(CA7="-","【-】","【"&amp;SUBSTITUTE(TEXT(CA7,"#,##0.00"),"-","△")&amp;"】"))</f>
        <v>【0.00】</v>
      </c>
      <c r="CB6" s="36">
        <f>IF(CB7="",NA(),CB7)</f>
        <v>51.45</v>
      </c>
      <c r="CC6" s="36">
        <f t="shared" ref="CC6:CK6" si="9">IF(CC7="",NA(),CC7)</f>
        <v>56.3</v>
      </c>
      <c r="CD6" s="36">
        <f t="shared" si="9"/>
        <v>44.6</v>
      </c>
      <c r="CE6" s="36">
        <f t="shared" si="9"/>
        <v>43.38</v>
      </c>
      <c r="CF6" s="36">
        <f t="shared" si="9"/>
        <v>35.49</v>
      </c>
      <c r="CG6" s="36">
        <f t="shared" si="9"/>
        <v>62.17</v>
      </c>
      <c r="CH6" s="36">
        <f t="shared" si="9"/>
        <v>61.27</v>
      </c>
      <c r="CI6" s="36">
        <f t="shared" si="9"/>
        <v>66.680000000000007</v>
      </c>
      <c r="CJ6" s="36">
        <f t="shared" si="9"/>
        <v>60.18</v>
      </c>
      <c r="CK6" s="36">
        <f t="shared" si="9"/>
        <v>58.19</v>
      </c>
      <c r="CL6" s="35" t="str">
        <f>IF(CL7="","",IF(CL7="-","【-】","【"&amp;SUBSTITUTE(TEXT(CL7,"#,##0.00"),"-","△")&amp;"】"))</f>
        <v>【60.62】</v>
      </c>
      <c r="CM6" s="36">
        <f>IF(CM7="",NA(),CM7)</f>
        <v>59.55</v>
      </c>
      <c r="CN6" s="36">
        <f t="shared" ref="CN6:CV6" si="10">IF(CN7="",NA(),CN7)</f>
        <v>59.67</v>
      </c>
      <c r="CO6" s="36">
        <f t="shared" si="10"/>
        <v>58.65</v>
      </c>
      <c r="CP6" s="36">
        <f t="shared" si="10"/>
        <v>59.52</v>
      </c>
      <c r="CQ6" s="36">
        <f t="shared" si="10"/>
        <v>59.81</v>
      </c>
      <c r="CR6" s="36">
        <f t="shared" si="10"/>
        <v>71.87</v>
      </c>
      <c r="CS6" s="36">
        <f t="shared" si="10"/>
        <v>65.430000000000007</v>
      </c>
      <c r="CT6" s="36">
        <f t="shared" si="10"/>
        <v>64.930000000000007</v>
      </c>
      <c r="CU6" s="36">
        <f t="shared" si="10"/>
        <v>66.02</v>
      </c>
      <c r="CV6" s="36">
        <f t="shared" si="10"/>
        <v>65.900000000000006</v>
      </c>
      <c r="CW6" s="35" t="str">
        <f>IF(CW7="","",IF(CW7="-","【-】","【"&amp;SUBSTITUTE(TEXT(CW7,"#,##0.00"),"-","△")&amp;"】"))</f>
        <v>【65.75】</v>
      </c>
      <c r="CX6" s="36">
        <f>IF(CX7="",NA(),CX7)</f>
        <v>98.55</v>
      </c>
      <c r="CY6" s="36">
        <f t="shared" ref="CY6:DG6" si="11">IF(CY7="",NA(),CY7)</f>
        <v>98.64</v>
      </c>
      <c r="CZ6" s="36">
        <f t="shared" si="11"/>
        <v>98.76</v>
      </c>
      <c r="DA6" s="36">
        <f t="shared" si="11"/>
        <v>98.8</v>
      </c>
      <c r="DB6" s="36">
        <f t="shared" si="11"/>
        <v>98.92</v>
      </c>
      <c r="DC6" s="36">
        <f t="shared" si="11"/>
        <v>92.39</v>
      </c>
      <c r="DD6" s="36">
        <f t="shared" si="11"/>
        <v>92.51</v>
      </c>
      <c r="DE6" s="36">
        <f t="shared" si="11"/>
        <v>92.69</v>
      </c>
      <c r="DF6" s="36">
        <f t="shared" si="11"/>
        <v>92.96</v>
      </c>
      <c r="DG6" s="36">
        <f t="shared" si="11"/>
        <v>92.8</v>
      </c>
      <c r="DH6" s="35" t="str">
        <f>IF(DH7="","",IF(DH7="-","【-】","【"&amp;SUBSTITUTE(TEXT(DH7,"#,##0.00"),"-","△")&amp;"】"))</f>
        <v>【92.25】</v>
      </c>
      <c r="DI6" s="36">
        <f>IF(DI7="",NA(),DI7)</f>
        <v>12.21</v>
      </c>
      <c r="DJ6" s="36">
        <f t="shared" ref="DJ6:DR6" si="12">IF(DJ7="",NA(),DJ7)</f>
        <v>12.58</v>
      </c>
      <c r="DK6" s="36">
        <f t="shared" si="12"/>
        <v>44.94</v>
      </c>
      <c r="DL6" s="36">
        <f t="shared" si="12"/>
        <v>46.48</v>
      </c>
      <c r="DM6" s="36">
        <f t="shared" si="12"/>
        <v>47.57</v>
      </c>
      <c r="DN6" s="36">
        <f t="shared" si="12"/>
        <v>7.98</v>
      </c>
      <c r="DO6" s="36">
        <f t="shared" si="12"/>
        <v>8.5399999999999991</v>
      </c>
      <c r="DP6" s="36">
        <f t="shared" si="12"/>
        <v>38.700000000000003</v>
      </c>
      <c r="DQ6" s="36">
        <f t="shared" si="12"/>
        <v>40.409999999999997</v>
      </c>
      <c r="DR6" s="36">
        <f t="shared" si="12"/>
        <v>42.2</v>
      </c>
      <c r="DS6" s="35" t="str">
        <f>IF(DS7="","",IF(DS7="-","【-】","【"&amp;SUBSTITUTE(TEXT(DS7,"#,##0.00"),"-","△")&amp;"】"))</f>
        <v>【42.20】</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0.13</v>
      </c>
      <c r="EK6" s="36">
        <f t="shared" si="14"/>
        <v>0.09</v>
      </c>
      <c r="EL6" s="36">
        <f t="shared" si="14"/>
        <v>0.12</v>
      </c>
      <c r="EM6" s="36">
        <f t="shared" si="14"/>
        <v>7.0000000000000007E-2</v>
      </c>
      <c r="EN6" s="36">
        <f t="shared" si="14"/>
        <v>7.0000000000000007E-2</v>
      </c>
      <c r="EO6" s="35" t="str">
        <f>IF(EO7="","",IF(EO7="-","【-】","【"&amp;SUBSTITUTE(TEXT(EO7,"#,##0.00"),"-","△")&amp;"】"))</f>
        <v>【0.07】</v>
      </c>
    </row>
    <row r="7" spans="1:148" s="37" customFormat="1">
      <c r="A7" s="29"/>
      <c r="B7" s="38">
        <v>2016</v>
      </c>
      <c r="C7" s="38">
        <v>130001</v>
      </c>
      <c r="D7" s="38">
        <v>46</v>
      </c>
      <c r="E7" s="38">
        <v>17</v>
      </c>
      <c r="F7" s="38">
        <v>3</v>
      </c>
      <c r="G7" s="38">
        <v>0</v>
      </c>
      <c r="H7" s="38" t="s">
        <v>108</v>
      </c>
      <c r="I7" s="38" t="s">
        <v>109</v>
      </c>
      <c r="J7" s="38" t="s">
        <v>110</v>
      </c>
      <c r="K7" s="38" t="s">
        <v>111</v>
      </c>
      <c r="L7" s="38" t="s">
        <v>112</v>
      </c>
      <c r="M7" s="38"/>
      <c r="N7" s="39" t="s">
        <v>113</v>
      </c>
      <c r="O7" s="39">
        <v>90.27</v>
      </c>
      <c r="P7" s="39">
        <v>99.5</v>
      </c>
      <c r="Q7" s="39">
        <v>104.91</v>
      </c>
      <c r="R7" s="39">
        <v>0</v>
      </c>
      <c r="S7" s="39">
        <v>13530053</v>
      </c>
      <c r="T7" s="39">
        <v>2191</v>
      </c>
      <c r="U7" s="39">
        <v>6175.29</v>
      </c>
      <c r="V7" s="39">
        <v>3383685</v>
      </c>
      <c r="W7" s="39">
        <v>414.97</v>
      </c>
      <c r="X7" s="39">
        <v>8154.05</v>
      </c>
      <c r="Y7" s="39">
        <v>89.9</v>
      </c>
      <c r="Z7" s="39">
        <v>80.19</v>
      </c>
      <c r="AA7" s="39">
        <v>99.49</v>
      </c>
      <c r="AB7" s="39">
        <v>100.17</v>
      </c>
      <c r="AC7" s="39">
        <v>101.34</v>
      </c>
      <c r="AD7" s="39">
        <v>100.8</v>
      </c>
      <c r="AE7" s="39">
        <v>95.24</v>
      </c>
      <c r="AF7" s="39">
        <v>101.19</v>
      </c>
      <c r="AG7" s="39">
        <v>103.03</v>
      </c>
      <c r="AH7" s="39">
        <v>103.77</v>
      </c>
      <c r="AI7" s="39">
        <v>103.77</v>
      </c>
      <c r="AJ7" s="39">
        <v>0</v>
      </c>
      <c r="AK7" s="39">
        <v>0</v>
      </c>
      <c r="AL7" s="39">
        <v>0</v>
      </c>
      <c r="AM7" s="39">
        <v>0</v>
      </c>
      <c r="AN7" s="39">
        <v>0</v>
      </c>
      <c r="AO7" s="39">
        <v>0</v>
      </c>
      <c r="AP7" s="39">
        <v>0</v>
      </c>
      <c r="AQ7" s="39">
        <v>0</v>
      </c>
      <c r="AR7" s="39">
        <v>0</v>
      </c>
      <c r="AS7" s="39">
        <v>0</v>
      </c>
      <c r="AT7" s="39">
        <v>0</v>
      </c>
      <c r="AU7" s="39">
        <v>258.35000000000002</v>
      </c>
      <c r="AV7" s="39">
        <v>263.61</v>
      </c>
      <c r="AW7" s="39">
        <v>177.9</v>
      </c>
      <c r="AX7" s="39">
        <v>158.28</v>
      </c>
      <c r="AY7" s="39">
        <v>168.56</v>
      </c>
      <c r="AZ7" s="39">
        <v>223.67</v>
      </c>
      <c r="BA7" s="39">
        <v>215.43</v>
      </c>
      <c r="BB7" s="39">
        <v>124.27</v>
      </c>
      <c r="BC7" s="39">
        <v>130.33000000000001</v>
      </c>
      <c r="BD7" s="39">
        <v>138.21</v>
      </c>
      <c r="BE7" s="39">
        <v>138.21</v>
      </c>
      <c r="BF7" s="39">
        <v>0</v>
      </c>
      <c r="BG7" s="39">
        <v>0</v>
      </c>
      <c r="BH7" s="39">
        <v>0</v>
      </c>
      <c r="BI7" s="39">
        <v>0</v>
      </c>
      <c r="BJ7" s="39">
        <v>0</v>
      </c>
      <c r="BK7" s="39">
        <v>469.84</v>
      </c>
      <c r="BL7" s="39">
        <v>438.59</v>
      </c>
      <c r="BM7" s="39">
        <v>407.62</v>
      </c>
      <c r="BN7" s="39">
        <v>359.02</v>
      </c>
      <c r="BO7" s="39">
        <v>306.97000000000003</v>
      </c>
      <c r="BP7" s="39">
        <v>306.89999999999998</v>
      </c>
      <c r="BQ7" s="39">
        <v>0</v>
      </c>
      <c r="BR7" s="39">
        <v>0</v>
      </c>
      <c r="BS7" s="39">
        <v>0</v>
      </c>
      <c r="BT7" s="39">
        <v>0</v>
      </c>
      <c r="BU7" s="39">
        <v>0</v>
      </c>
      <c r="BV7" s="39">
        <v>0</v>
      </c>
      <c r="BW7" s="39">
        <v>0</v>
      </c>
      <c r="BX7" s="39">
        <v>0</v>
      </c>
      <c r="BY7" s="39">
        <v>0</v>
      </c>
      <c r="BZ7" s="39">
        <v>0</v>
      </c>
      <c r="CA7" s="39">
        <v>0</v>
      </c>
      <c r="CB7" s="39">
        <v>51.45</v>
      </c>
      <c r="CC7" s="39">
        <v>56.3</v>
      </c>
      <c r="CD7" s="39">
        <v>44.6</v>
      </c>
      <c r="CE7" s="39">
        <v>43.38</v>
      </c>
      <c r="CF7" s="39">
        <v>35.49</v>
      </c>
      <c r="CG7" s="39">
        <v>62.17</v>
      </c>
      <c r="CH7" s="39">
        <v>61.27</v>
      </c>
      <c r="CI7" s="39">
        <v>66.680000000000007</v>
      </c>
      <c r="CJ7" s="39">
        <v>60.18</v>
      </c>
      <c r="CK7" s="39">
        <v>58.19</v>
      </c>
      <c r="CL7" s="39">
        <v>60.62</v>
      </c>
      <c r="CM7" s="39">
        <v>59.55</v>
      </c>
      <c r="CN7" s="39">
        <v>59.67</v>
      </c>
      <c r="CO7" s="39">
        <v>58.65</v>
      </c>
      <c r="CP7" s="39">
        <v>59.52</v>
      </c>
      <c r="CQ7" s="39">
        <v>59.81</v>
      </c>
      <c r="CR7" s="39">
        <v>71.87</v>
      </c>
      <c r="CS7" s="39">
        <v>65.430000000000007</v>
      </c>
      <c r="CT7" s="39">
        <v>64.930000000000007</v>
      </c>
      <c r="CU7" s="39">
        <v>66.02</v>
      </c>
      <c r="CV7" s="39">
        <v>65.900000000000006</v>
      </c>
      <c r="CW7" s="39">
        <v>65.75</v>
      </c>
      <c r="CX7" s="39">
        <v>98.55</v>
      </c>
      <c r="CY7" s="39">
        <v>98.64</v>
      </c>
      <c r="CZ7" s="39">
        <v>98.76</v>
      </c>
      <c r="DA7" s="39">
        <v>98.8</v>
      </c>
      <c r="DB7" s="39">
        <v>98.92</v>
      </c>
      <c r="DC7" s="39">
        <v>92.39</v>
      </c>
      <c r="DD7" s="39">
        <v>92.51</v>
      </c>
      <c r="DE7" s="39">
        <v>92.69</v>
      </c>
      <c r="DF7" s="39">
        <v>92.96</v>
      </c>
      <c r="DG7" s="39">
        <v>92.8</v>
      </c>
      <c r="DH7" s="39">
        <v>92.25</v>
      </c>
      <c r="DI7" s="39">
        <v>12.21</v>
      </c>
      <c r="DJ7" s="39">
        <v>12.58</v>
      </c>
      <c r="DK7" s="39">
        <v>44.94</v>
      </c>
      <c r="DL7" s="39">
        <v>46.48</v>
      </c>
      <c r="DM7" s="39">
        <v>47.57</v>
      </c>
      <c r="DN7" s="39">
        <v>7.98</v>
      </c>
      <c r="DO7" s="39">
        <v>8.5399999999999991</v>
      </c>
      <c r="DP7" s="39">
        <v>38.700000000000003</v>
      </c>
      <c r="DQ7" s="39">
        <v>40.409999999999997</v>
      </c>
      <c r="DR7" s="39">
        <v>42.2</v>
      </c>
      <c r="DS7" s="39">
        <v>42.2</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0.13</v>
      </c>
      <c r="EK7" s="39">
        <v>0.09</v>
      </c>
      <c r="EL7" s="39">
        <v>0.12</v>
      </c>
      <c r="EM7" s="39">
        <v>7.0000000000000007E-2</v>
      </c>
      <c r="EN7" s="39">
        <v>7.0000000000000007E-2</v>
      </c>
      <c r="EO7" s="39">
        <v>7.0000000000000007E-2</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2018-02-01T01:42:00Z</cp:lastPrinted>
  <dcterms:created xsi:type="dcterms:W3CDTF">2017-12-25T01:54:24Z</dcterms:created>
  <dcterms:modified xsi:type="dcterms:W3CDTF">2018-02-22T15:10:32Z</dcterms:modified>
  <cp:category/>
</cp:coreProperties>
</file>