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R12" i="5" s="1"/>
  <c r="LP8" i="5"/>
  <c r="LG8" i="5"/>
  <c r="LF8" i="5"/>
  <c r="KW8" i="5"/>
  <c r="KV8" i="5"/>
  <c r="KU8" i="5"/>
  <c r="KL8" i="5"/>
  <c r="KP12" i="5" s="1"/>
  <c r="KK8" i="5"/>
  <c r="KB8" i="5"/>
  <c r="KA8" i="5"/>
  <c r="JR8" i="5"/>
  <c r="JT12" i="5" s="1"/>
  <c r="JQ8" i="5"/>
  <c r="JH8" i="5"/>
  <c r="JK12" i="5" s="1"/>
  <c r="JG8" i="5"/>
  <c r="IX8" i="5"/>
  <c r="JB12" i="5" s="1"/>
  <c r="IW8" i="5"/>
  <c r="IV8" i="5"/>
  <c r="IM8" i="5"/>
  <c r="IL8" i="5"/>
  <c r="IC8" i="5"/>
  <c r="IE12" i="5" s="1"/>
  <c r="IB8" i="5"/>
  <c r="HS8" i="5"/>
  <c r="HR8" i="5"/>
  <c r="HI8" i="5"/>
  <c r="HJ12" i="5" s="1"/>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AS6" i="5"/>
  <c r="J16" i="4" s="1"/>
  <c r="AR6" i="5"/>
  <c r="H16" i="4" s="1"/>
  <c r="AQ6" i="5"/>
  <c r="AP6" i="5"/>
  <c r="AO6" i="5"/>
  <c r="L15" i="4" s="1"/>
  <c r="AN6" i="5"/>
  <c r="J15" i="4" s="1"/>
  <c r="AM6" i="5"/>
  <c r="AL6" i="5"/>
  <c r="AK6" i="5"/>
  <c r="N14" i="4" s="1"/>
  <c r="AJ6" i="5"/>
  <c r="L14" i="4" s="1"/>
  <c r="AI6" i="5"/>
  <c r="AH6" i="5"/>
  <c r="AG6" i="5"/>
  <c r="F14" i="4" s="1"/>
  <c r="AF6" i="5"/>
  <c r="N13" i="4" s="1"/>
  <c r="AE6" i="5"/>
  <c r="AD6" i="5"/>
  <c r="AC6" i="5"/>
  <c r="H13" i="4" s="1"/>
  <c r="AB6" i="5"/>
  <c r="F13" i="4" s="1"/>
  <c r="AA6" i="5"/>
  <c r="Z6" i="5"/>
  <c r="Y6" i="5"/>
  <c r="J12" i="4" s="1"/>
  <c r="X6" i="5"/>
  <c r="H12" i="4" s="1"/>
  <c r="W6" i="5"/>
  <c r="V6" i="5"/>
  <c r="U6" i="5"/>
  <c r="T6" i="5"/>
  <c r="N7" i="4" s="1"/>
  <c r="S6" i="5"/>
  <c r="R6" i="5"/>
  <c r="Q6" i="5"/>
  <c r="B7" i="4" s="1"/>
  <c r="P6" i="5"/>
  <c r="N5" i="4" s="1"/>
  <c r="O6" i="5"/>
  <c r="N6" i="5"/>
  <c r="F5" i="4" s="1"/>
  <c r="M6" i="5"/>
  <c r="GD8" i="5" s="1"/>
  <c r="L6" i="5"/>
  <c r="N3" i="4" s="1"/>
  <c r="K6" i="5"/>
  <c r="J6" i="5"/>
  <c r="I6" i="5"/>
  <c r="B3" i="4" s="1"/>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N16" i="4"/>
  <c r="L16" i="4"/>
  <c r="F16" i="4"/>
  <c r="N15" i="4"/>
  <c r="H15" i="4"/>
  <c r="F15" i="4"/>
  <c r="J14" i="4"/>
  <c r="H14" i="4"/>
  <c r="L13" i="4"/>
  <c r="J13" i="4"/>
  <c r="N12" i="4"/>
  <c r="L12" i="4"/>
  <c r="F12" i="4"/>
  <c r="F9" i="4"/>
  <c r="J5" i="4"/>
  <c r="F3" i="4"/>
  <c r="B5" i="4" l="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B12" i="5"/>
  <c r="HC18" i="5"/>
  <c r="GY18" i="5"/>
  <c r="HB18" i="5"/>
  <c r="HA18" i="5"/>
  <c r="HV18" i="5"/>
  <c r="HT12" i="5"/>
  <c r="HU18" i="5"/>
  <c r="HT18" i="5"/>
  <c r="HW18" i="5"/>
  <c r="HS18" i="5"/>
  <c r="IN18" i="5"/>
  <c r="IP12" i="5"/>
  <c r="IQ18" i="5"/>
  <c r="IM18" i="5"/>
  <c r="IP18" i="5"/>
  <c r="IO18" i="5"/>
  <c r="LI18" i="5"/>
  <c r="LK12" i="5"/>
  <c r="LG12" i="5"/>
  <c r="LH18" i="5"/>
  <c r="LJ12" i="5"/>
  <c r="LK18" i="5"/>
  <c r="LG18" i="5"/>
  <c r="LJ18" i="5"/>
  <c r="LH12" i="5"/>
  <c r="ME18" i="5"/>
  <c r="MA18" i="5"/>
  <c r="MC12" i="5"/>
  <c r="MD18" i="5"/>
  <c r="MB12" i="5"/>
  <c r="MC18" i="5"/>
  <c r="MB18" i="5"/>
  <c r="MD12" i="5"/>
  <c r="B10" i="5"/>
  <c r="F10" i="5"/>
  <c r="GY12" i="5"/>
  <c r="HI12" i="5"/>
  <c r="HS12" i="5"/>
  <c r="ID12" i="5"/>
  <c r="IN12" i="5"/>
  <c r="IY12" i="5"/>
  <c r="KL12" i="5"/>
  <c r="EZ8" i="5"/>
  <c r="FT8" i="5"/>
  <c r="GN8" i="5"/>
  <c r="JK18" i="5"/>
  <c r="JI12" i="5"/>
  <c r="JJ18" i="5"/>
  <c r="JI18" i="5"/>
  <c r="JL18" i="5"/>
  <c r="JH18" i="5"/>
  <c r="JJ12" i="5"/>
  <c r="KC18" i="5"/>
  <c r="KE12" i="5"/>
  <c r="KF18" i="5"/>
  <c r="KB18" i="5"/>
  <c r="KD12" i="5"/>
  <c r="KE18" i="5"/>
  <c r="KD18" i="5"/>
  <c r="KF12" i="5"/>
  <c r="KB12" i="5"/>
  <c r="C10" i="5"/>
  <c r="GZ12" i="5"/>
  <c r="HU12" i="5"/>
  <c r="IO12" i="5"/>
  <c r="JA12" i="5"/>
  <c r="JL12" i="5"/>
  <c r="MA12" i="5"/>
  <c r="HM18" i="5"/>
  <c r="HI18" i="5"/>
  <c r="HK12" i="5"/>
  <c r="HL18" i="5"/>
  <c r="HK18" i="5"/>
  <c r="HJ18" i="5"/>
  <c r="IE18" i="5"/>
  <c r="IG12" i="5"/>
  <c r="IC12" i="5"/>
  <c r="ID18" i="5"/>
  <c r="IG18" i="5"/>
  <c r="IC18" i="5"/>
  <c r="IF18"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D10" i="5"/>
  <c r="HA12" i="5"/>
  <c r="HL12" i="5"/>
  <c r="HV12" i="5"/>
  <c r="IF12" i="5"/>
  <c r="IQ12" i="5"/>
  <c r="KZ12" i="5"/>
  <c r="ME12" i="5"/>
  <c r="FJ8" i="5"/>
  <c r="JB18" i="5"/>
  <c r="IX18" i="5"/>
  <c r="IZ12" i="5"/>
  <c r="JA18" i="5"/>
  <c r="IZ18" i="5"/>
  <c r="IY18" i="5"/>
  <c r="JT18" i="5"/>
  <c r="JV12" i="5"/>
  <c r="JR12" i="5"/>
  <c r="JS18" i="5"/>
  <c r="JU12" i="5"/>
  <c r="JV18" i="5"/>
  <c r="JR18" i="5"/>
  <c r="JU18" i="5"/>
  <c r="JS12" i="5"/>
  <c r="KP18" i="5"/>
  <c r="KL18" i="5"/>
  <c r="KN12" i="5"/>
  <c r="KO18" i="5"/>
  <c r="KM12" i="5"/>
  <c r="KN18" i="5"/>
  <c r="KM18" i="5"/>
  <c r="KO12" i="5"/>
  <c r="HC12" i="5"/>
  <c r="HM12" i="5"/>
  <c r="HW12" i="5"/>
  <c r="IM12" i="5"/>
  <c r="IX12" i="5"/>
  <c r="JH12" i="5"/>
  <c r="KC12" i="5"/>
  <c r="LI12" i="5"/>
  <c r="MN12" i="5"/>
  <c r="FB18" i="5" l="1"/>
  <c r="FA18" i="5"/>
  <c r="FD18" i="5"/>
  <c r="EZ18" i="5"/>
  <c r="FC18" i="5"/>
  <c r="FD12" i="5"/>
  <c r="EZ12" i="5"/>
  <c r="FC12" i="5"/>
  <c r="FB12"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N11" i="4"/>
  <c r="MO10" i="5"/>
  <c r="LA10" i="5"/>
  <c r="JL10" i="5"/>
  <c r="HW10" i="5"/>
  <c r="GH10" i="5"/>
  <c r="ES10" i="5"/>
  <c r="DE10" i="5"/>
  <c r="BN10" i="5"/>
  <c r="ME10" i="5"/>
  <c r="KP10" i="5"/>
  <c r="JB10" i="5"/>
  <c r="HM10" i="5"/>
  <c r="FX10" i="5"/>
  <c r="EI10" i="5"/>
  <c r="CT10" i="5"/>
  <c r="BC10" i="5"/>
  <c r="LU10" i="5"/>
  <c r="KF10" i="5"/>
  <c r="IQ10" i="5"/>
  <c r="HC10" i="5"/>
  <c r="FN10" i="5"/>
  <c r="DY10" i="5"/>
  <c r="CJ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 r="FK18" i="5"/>
  <c r="FN18" i="5"/>
  <c r="FJ18" i="5"/>
  <c r="FM18" i="5"/>
  <c r="FL18" i="5"/>
  <c r="FM12" i="5"/>
  <c r="FL12" i="5"/>
  <c r="FK12" i="5"/>
  <c r="FN12" i="5"/>
  <c r="FJ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LS10" i="5"/>
  <c r="KD10" i="5"/>
  <c r="IO10" i="5"/>
  <c r="HA10" i="5"/>
  <c r="FL10" i="5"/>
  <c r="DW10" i="5"/>
  <c r="CH10" i="5"/>
  <c r="LI10" i="5"/>
  <c r="JT10" i="5"/>
  <c r="IE10" i="5"/>
  <c r="GP10" i="5"/>
  <c r="FB10" i="5"/>
  <c r="DM10" i="5"/>
  <c r="BW10" i="5"/>
  <c r="MM10" i="5"/>
  <c r="KY10" i="5"/>
  <c r="JJ10" i="5"/>
  <c r="HU10" i="5"/>
  <c r="GF10" i="5"/>
  <c r="EQ10" i="5"/>
  <c r="DC10" i="5"/>
  <c r="BL10" i="5"/>
  <c r="GP18" i="5"/>
  <c r="GO18" i="5"/>
  <c r="GR18" i="5"/>
  <c r="GN18" i="5"/>
  <c r="GQ18" i="5"/>
  <c r="GR12" i="5"/>
  <c r="GN12" i="5"/>
  <c r="GQ12" i="5"/>
  <c r="GP12" i="5"/>
  <c r="GO12" i="5"/>
  <c r="FX18" i="5"/>
  <c r="FT18" i="5"/>
  <c r="FW18" i="5"/>
  <c r="FV18" i="5"/>
  <c r="FU18" i="5"/>
  <c r="FV12" i="5"/>
  <c r="FU12" i="5"/>
  <c r="FX12" i="5"/>
  <c r="FT12" i="5"/>
  <c r="FW12" i="5"/>
</calcChain>
</file>

<file path=xl/sharedStrings.xml><?xml version="1.0" encoding="utf-8"?>
<sst xmlns="http://schemas.openxmlformats.org/spreadsheetml/2006/main" count="822" uniqueCount="180">
  <si>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</si>
  <si>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</si>
  <si>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</si>
  <si>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</si>
  <si>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</si>
  <si>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</si>
  <si>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</si>
  <si>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</si>
  <si>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</si>
  <si>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</si>
  <si>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</si>
  <si>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</si>
  <si>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</si>
  <si>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</si>
  <si>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</si>
  <si>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</si>
  <si>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</si>
  <si>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</si>
  <si>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</si>
  <si>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</si>
  <si>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</si>
  <si>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</si>
  <si>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</si>
  <si>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</si>
  <si>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</si>
  <si>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</si>
  <si>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</si>
  <si>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</si>
  <si>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</si>
  <si>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</si>
  <si>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</si>
  <si>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</si>
  <si>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</si>
  <si>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</si>
  <si>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</si>
  <si>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</si>
  <si>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</si>
  <si>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</si>
  <si>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</si>
  <si>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</si>
  <si>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</si>
  <si>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</si>
  <si>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</si>
  <si>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</si>
  <si>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</si>
  <si>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</si>
  <si>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</si>
  <si>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</si>
  <si>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</si>
  <si>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</si>
  <si>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</si>
  <si>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</si>
  <si>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</si>
  <si>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</si>
  <si>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</si>
  <si>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</si>
  <si>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</si>
  <si>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</si>
  <si>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</si>
  <si>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</si>
  <si>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</si>
  <si>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</si>
  <si>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</si>
  <si>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</si>
  <si>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</si>
  <si>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</si>
  <si>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</si>
  <si>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</si>
  <si>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</si>
  <si>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</si>
  <si>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</si>
  <si>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</si>
  <si>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</si>
  <si>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</si>
  <si>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</si>
  <si>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</si>
  <si>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</si>
  <si>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</si>
  <si>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</si>
  <si>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</si>
  <si>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</si>
  <si>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</si>
  <si>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</si>
  <si>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</si>
  <si>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</si>
  <si>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</si>
  <si>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</si>
  <si>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</si>
  <si>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</si>
  <si>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</si>
  <si>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</si>
  <si>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</si>
  <si>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</si>
  <si>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</si>
  <si>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</si>
  <si>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</si>
  <si>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</si>
  <si>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</si>
  <si>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</si>
  <si>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</si>
  <si>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</si>
  <si>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</si>
  <si>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</si>
  <si>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</si>
  <si>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</si>
  <si>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</si>
  <si>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</si>
  <si>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</si>
  <si>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</si>
  <si>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</si>
  <si>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</si>
  <si>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</si>
  <si>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</si>
  <si>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</si>
  <si>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</si>
  <si>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</si>
  <si>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160008</t>
  </si>
  <si>
    <t>46</t>
  </si>
  <si>
    <t>04</t>
  </si>
  <si>
    <t>0</t>
  </si>
  <si>
    <t>000</t>
  </si>
  <si>
    <t>富山県</t>
  </si>
  <si>
    <t>法適用</t>
  </si>
  <si>
    <t>電気事業</t>
  </si>
  <si>
    <t/>
  </si>
  <si>
    <t>-</t>
  </si>
  <si>
    <t>平成37年3月31日　大長谷第二発電所ほか</t>
  </si>
  <si>
    <t>平成34年1月31日　新大長谷第一発電所</t>
  </si>
  <si>
    <t>無</t>
  </si>
  <si>
    <t>北陸電力株式会社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</si>
  <si>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</si>
  <si>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</si>
  <si>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</si>
  <si>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</si>
  <si>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</si>
  <si>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</si>
  <si>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</si>
  <si>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</si>
  <si>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</si>
  <si>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</si>
  <si>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</si>
  <si>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</si>
  <si>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</si>
  <si>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</si>
  <si>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</si>
  <si>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</si>
  <si>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</si>
  <si>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</si>
  <si>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F7</t>
    <phoneticPr fontId="6"/>
  </si>
  <si>
    <t>グラフ用</t>
    <rPh sb="3" eb="4">
      <t>ヨウ</t>
    </rPh>
    <phoneticPr fontId="6"/>
  </si>
  <si>
    <t>水力_修繕費比率</t>
  </si>
  <si>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</si>
  <si>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</si>
  <si>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</si>
  <si>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</si>
  <si>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</si>
  <si>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</si>
  <si>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</si>
  <si>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</si>
  <si>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</si>
  <si>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</si>
  <si>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</si>
  <si>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</si>
  <si>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</si>
  <si>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</si>
  <si>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</si>
  <si>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</si>
  <si>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</si>
  <si>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</si>
  <si>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</si>
  <si>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</si>
  <si>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</si>
  <si>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</si>
  <si>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</si>
  <si>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</si>
  <si>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・経常収支比率
　オーバーホール等によりバラつきはあるが、常に100%を超えており、一般会計からの繰入金等もないことから、収益性は概ね良好である。
・営業収支比率
　過去５年間において100%以上であり、また更新投資等に充てる財源も確保しており、経営の健全性は確保されている。
・流動比率
　継続して100％を超えており、企業債償還額も減少傾向にあることから、短期的な債務の支払能力は確保されている。
・供給原価
　平均値を下回っており、今後とも維持管理費の低減に努める。
・EBITDA
　オーバーホール等により修繕費のバラつきはあるが、経年比較して上昇しており、収益性は良好である。</t>
    <rPh sb="2" eb="4">
      <t>ケイジョウ</t>
    </rPh>
    <rPh sb="4" eb="6">
      <t>シュウシ</t>
    </rPh>
    <rPh sb="6" eb="8">
      <t>ヒリツ</t>
    </rPh>
    <rPh sb="17" eb="18">
      <t>トウ</t>
    </rPh>
    <rPh sb="30" eb="31">
      <t>ツネ</t>
    </rPh>
    <rPh sb="37" eb="38">
      <t>コ</t>
    </rPh>
    <rPh sb="43" eb="45">
      <t>イッパン</t>
    </rPh>
    <rPh sb="45" eb="47">
      <t>カイケイ</t>
    </rPh>
    <rPh sb="50" eb="52">
      <t>クリイレ</t>
    </rPh>
    <rPh sb="52" eb="53">
      <t>キン</t>
    </rPh>
    <rPh sb="53" eb="54">
      <t>トウ</t>
    </rPh>
    <rPh sb="62" eb="65">
      <t>シュウエキセイ</t>
    </rPh>
    <rPh sb="66" eb="67">
      <t>オオム</t>
    </rPh>
    <rPh sb="68" eb="70">
      <t>リョウコウ</t>
    </rPh>
    <rPh sb="76" eb="78">
      <t>エイギョウ</t>
    </rPh>
    <rPh sb="78" eb="80">
      <t>シュウシ</t>
    </rPh>
    <rPh sb="80" eb="82">
      <t>ヒリツ</t>
    </rPh>
    <rPh sb="105" eb="107">
      <t>コウシン</t>
    </rPh>
    <rPh sb="107" eb="109">
      <t>トウシ</t>
    </rPh>
    <rPh sb="109" eb="110">
      <t>トウ</t>
    </rPh>
    <rPh sb="111" eb="112">
      <t>ア</t>
    </rPh>
    <rPh sb="114" eb="116">
      <t>ザイゲン</t>
    </rPh>
    <rPh sb="117" eb="119">
      <t>カクホ</t>
    </rPh>
    <rPh sb="141" eb="143">
      <t>リュウドウ</t>
    </rPh>
    <rPh sb="143" eb="145">
      <t>ヒリツ</t>
    </rPh>
    <rPh sb="147" eb="149">
      <t>ケイゾク</t>
    </rPh>
    <rPh sb="156" eb="157">
      <t>コ</t>
    </rPh>
    <rPh sb="162" eb="164">
      <t>キギョウ</t>
    </rPh>
    <rPh sb="165" eb="167">
      <t>ショウカン</t>
    </rPh>
    <rPh sb="167" eb="168">
      <t>ガク</t>
    </rPh>
    <rPh sb="181" eb="184">
      <t>タンキテキ</t>
    </rPh>
    <rPh sb="185" eb="187">
      <t>サイム</t>
    </rPh>
    <rPh sb="188" eb="190">
      <t>シハラ</t>
    </rPh>
    <rPh sb="190" eb="192">
      <t>ノウリョク</t>
    </rPh>
    <rPh sb="193" eb="195">
      <t>カクホ</t>
    </rPh>
    <rPh sb="209" eb="211">
      <t>ヘイキン</t>
    </rPh>
    <rPh sb="211" eb="212">
      <t>アタイ</t>
    </rPh>
    <rPh sb="213" eb="215">
      <t>シタマワ</t>
    </rPh>
    <rPh sb="220" eb="222">
      <t>コンゴ</t>
    </rPh>
    <rPh sb="224" eb="226">
      <t>イジ</t>
    </rPh>
    <rPh sb="258" eb="261">
      <t>シュウゼンヒ</t>
    </rPh>
    <rPh sb="271" eb="273">
      <t>ケイネン</t>
    </rPh>
    <rPh sb="273" eb="275">
      <t>ヒカク</t>
    </rPh>
    <rPh sb="277" eb="279">
      <t>ジョウショウ</t>
    </rPh>
    <rPh sb="284" eb="287">
      <t>シュウエキセイ</t>
    </rPh>
    <rPh sb="288" eb="290">
      <t>リョウコウ</t>
    </rPh>
    <phoneticPr fontId="3"/>
  </si>
  <si>
    <t>　
　経営の状況はおおむね良好であり、当面の間、利益は増加傾向にあるが、固定価格買取制度の適用終了後、買取単価が下落し、収入が減少するリスクがあるとともに、電力システム改革による卸供給規制の撤廃により、将来的な料金設定が不透明な中、財源確保のため、安定的に利益を計上していく必要がある。
また、発電所の老朽化が進み、施設・設備の更新や修繕が必要となっており、将来的に、発電所のリプレイスによる支出と、それに係る企業債償還も見込まれるとともに、平成34年度末で現在ＦＩＴ適用を受けている主要な発電所（新大長谷第一発電所）の調達期間が満了となることで、平成34年度以降の収入が減少するリスクが高いことから、着実に自己財源を確保していく必要があるため、一般会計への繰出しについても長期的な視点で検討する必要がある。
　このような状況を踏まえ、H28年度に策定した経営戦略（Ｈ29～Ｈ38）に基づき、経営基盤強化と財政マネジメントの向上を図っていく。</t>
    <rPh sb="3" eb="5">
      <t>ケイエイ</t>
    </rPh>
    <rPh sb="6" eb="8">
      <t>ジョウキョウ</t>
    </rPh>
    <rPh sb="13" eb="15">
      <t>リョウコウ</t>
    </rPh>
    <rPh sb="19" eb="21">
      <t>トウメン</t>
    </rPh>
    <rPh sb="22" eb="23">
      <t>カン</t>
    </rPh>
    <rPh sb="24" eb="26">
      <t>リエキ</t>
    </rPh>
    <rPh sb="27" eb="29">
      <t>ゾウカ</t>
    </rPh>
    <rPh sb="29" eb="31">
      <t>ケイコウ</t>
    </rPh>
    <rPh sb="36" eb="38">
      <t>コテイ</t>
    </rPh>
    <rPh sb="38" eb="40">
      <t>カカク</t>
    </rPh>
    <rPh sb="40" eb="42">
      <t>カイトリ</t>
    </rPh>
    <rPh sb="42" eb="44">
      <t>セイド</t>
    </rPh>
    <rPh sb="45" eb="47">
      <t>テキヨウ</t>
    </rPh>
    <rPh sb="47" eb="50">
      <t>シュウリョウゴ</t>
    </rPh>
    <rPh sb="51" eb="53">
      <t>カイトリ</t>
    </rPh>
    <rPh sb="53" eb="55">
      <t>タンカ</t>
    </rPh>
    <rPh sb="56" eb="58">
      <t>ゲラク</t>
    </rPh>
    <rPh sb="60" eb="62">
      <t>シュウニュウ</t>
    </rPh>
    <rPh sb="63" eb="65">
      <t>ゲンショウ</t>
    </rPh>
    <rPh sb="78" eb="80">
      <t>デンリョク</t>
    </rPh>
    <rPh sb="84" eb="86">
      <t>カイカク</t>
    </rPh>
    <rPh sb="89" eb="90">
      <t>オロシ</t>
    </rPh>
    <rPh sb="90" eb="92">
      <t>キョウキュウ</t>
    </rPh>
    <rPh sb="92" eb="94">
      <t>キセイ</t>
    </rPh>
    <rPh sb="95" eb="97">
      <t>テッパイ</t>
    </rPh>
    <rPh sb="101" eb="104">
      <t>ショウライテキ</t>
    </rPh>
    <rPh sb="105" eb="107">
      <t>リョウキン</t>
    </rPh>
    <rPh sb="107" eb="109">
      <t>セッテイ</t>
    </rPh>
    <rPh sb="110" eb="113">
      <t>フトウメイ</t>
    </rPh>
    <rPh sb="114" eb="115">
      <t>ナカ</t>
    </rPh>
    <rPh sb="116" eb="118">
      <t>ザイゲン</t>
    </rPh>
    <rPh sb="118" eb="120">
      <t>カクホ</t>
    </rPh>
    <rPh sb="124" eb="127">
      <t>アンテイテキ</t>
    </rPh>
    <rPh sb="128" eb="130">
      <t>リエキ</t>
    </rPh>
    <rPh sb="131" eb="133">
      <t>ケイジョウ</t>
    </rPh>
    <rPh sb="137" eb="139">
      <t>ヒツヨウ</t>
    </rPh>
    <rPh sb="147" eb="149">
      <t>ハツデン</t>
    </rPh>
    <rPh sb="149" eb="150">
      <t>ショ</t>
    </rPh>
    <rPh sb="151" eb="154">
      <t>ロウキュウカ</t>
    </rPh>
    <rPh sb="155" eb="156">
      <t>スス</t>
    </rPh>
    <rPh sb="158" eb="160">
      <t>シセツ</t>
    </rPh>
    <rPh sb="161" eb="163">
      <t>セツビ</t>
    </rPh>
    <rPh sb="164" eb="166">
      <t>コウシン</t>
    </rPh>
    <rPh sb="167" eb="169">
      <t>シュウゼン</t>
    </rPh>
    <rPh sb="170" eb="172">
      <t>ヒツヨウ</t>
    </rPh>
    <rPh sb="179" eb="182">
      <t>ショウライテキ</t>
    </rPh>
    <rPh sb="184" eb="186">
      <t>ハツデン</t>
    </rPh>
    <rPh sb="186" eb="187">
      <t>ショ</t>
    </rPh>
    <rPh sb="196" eb="198">
      <t>シシュツ</t>
    </rPh>
    <rPh sb="203" eb="204">
      <t>カカ</t>
    </rPh>
    <rPh sb="205" eb="207">
      <t>キギョウ</t>
    </rPh>
    <rPh sb="361" eb="363">
      <t>ジョウキョウ</t>
    </rPh>
    <rPh sb="364" eb="365">
      <t>フ</t>
    </rPh>
    <rPh sb="371" eb="373">
      <t>ネンド</t>
    </rPh>
    <rPh sb="374" eb="376">
      <t>サクテイ</t>
    </rPh>
    <rPh sb="378" eb="380">
      <t>ケイエイ</t>
    </rPh>
    <rPh sb="380" eb="382">
      <t>センリャク</t>
    </rPh>
    <rPh sb="392" eb="393">
      <t>モト</t>
    </rPh>
    <rPh sb="396" eb="398">
      <t>ケイエイ</t>
    </rPh>
    <rPh sb="398" eb="400">
      <t>キバン</t>
    </rPh>
    <rPh sb="400" eb="402">
      <t>キョウカ</t>
    </rPh>
    <rPh sb="403" eb="405">
      <t>ザイセイ</t>
    </rPh>
    <rPh sb="412" eb="414">
      <t>コウジョウ</t>
    </rPh>
    <rPh sb="415" eb="416">
      <t>ハカ</t>
    </rPh>
    <phoneticPr fontId="3"/>
  </si>
  <si>
    <t>自治体職員</t>
    <rPh sb="0" eb="3">
      <t>ジチタイ</t>
    </rPh>
    <rPh sb="3" eb="5">
      <t>ショクイン</t>
    </rPh>
    <phoneticPr fontId="3"/>
  </si>
  <si>
    <t>　利益剰余金の処分については、建設改良積立金として積み立て、また、従来の利益の一部を電気事業の円滑な遂行に支障のない範囲で地域振興積立金（※１）として積み立てたうえで一般会計に繰り出すとともに、固定価格買取制度の活用により得られた上乗せ利益を一般会計へ繰出し（※２）、残りを繰越利益剰余金とする。
※１　地域振興積立金
水源涵養や森林整備事業等への活用を目的に、利益剰余金から一般会計への繰出金分を除き、電気事業の円滑な遂行に支障のない範囲で積み立てたうえで、一般会計に繰出している。
※２　一般会計繰出金
文化・スポーツ振興、地域活性化、環境・エネルギー関連事業等への幅広い活用を目的に、固定価格買取制度の適用により得られた上乗せ利益を、「元気とやま未来創造基金」の原資として、一般会計へ繰出している。
建設改良積立金　　658,000千円
翌年度繰越利益剰余金　88千円
一般会計への繰出し
   ・元気とやま未来創造基金　420,000千円
　　　目的：文化・スポーツ振興、地域活性化、環境・エネルギー関連事業等　
   ・地域振興基金　　150,000千円
　　　目的： 水源涵養のための森林整備事業等</t>
    <rPh sb="1" eb="3">
      <t>リエキ</t>
    </rPh>
    <rPh sb="3" eb="6">
      <t>ジョウヨキン</t>
    </rPh>
    <rPh sb="7" eb="9">
      <t>ショブン</t>
    </rPh>
    <rPh sb="15" eb="17">
      <t>ケンセツ</t>
    </rPh>
    <rPh sb="17" eb="19">
      <t>カイリョウ</t>
    </rPh>
    <rPh sb="19" eb="21">
      <t>ツミタテ</t>
    </rPh>
    <rPh sb="21" eb="22">
      <t>キン</t>
    </rPh>
    <rPh sb="25" eb="26">
      <t>ツ</t>
    </rPh>
    <rPh sb="27" eb="28">
      <t>タ</t>
    </rPh>
    <phoneticPr fontId="6"/>
  </si>
  <si>
    <t>【水力発電】
・設備利用率
　概ね良好であるが、発電所の停止期間を極力短縮することなどにより、設備利用率の維持・向上を図るよう努めていく。
・修繕費比率
　平成28年度では平均値を下回ったものの、工事費の低減や費用対効果を考慮しながら、保守管理を低減できる機器等を導入し、維持管理費の低減に努める。
・企業債残高対料金収入比率
　企業債残高は当面は減少する傾向にあるが、将来的に発電所のリプレイスに伴い増加が見込まれる。
・有形固定資産減価償却率
　上昇傾向にあり、耐用年数を超えている資産も多いことから、今後も計画的な施設の更新を行っていく必要がある。
・FIT収入割合
　平均値を上回っており、また、平成34年度末で現在ＦＩＴ適用を受けている主要な発電所（新大長谷第一発電所）の調達期間が満了となることで、平成34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今後の導入について継続的に検討していく。
【太陽光発電】
・設備利用率
　概ね良好であるが、今後とも設備利用率の維持・向上を図るよう努めていく。
・修繕費比率及び有形固定資産減価償却率
　平成28年３月から運転開始した施設であり、今後とも施設の状況の把握に努め、適切な整備を行っていく。
・企業債残高対料金収入比率
　企業債の借入をしていない。
・FIT収入割合
　ＦＩＴ適用期間が平成48年2月で満了となることで、平成49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今後の導入について継続的に検討していく。</t>
    <rPh sb="1" eb="3">
      <t>スイリョク</t>
    </rPh>
    <rPh sb="3" eb="5">
      <t>ハツデン</t>
    </rPh>
    <rPh sb="78" eb="80">
      <t>ヘイセイ</t>
    </rPh>
    <rPh sb="82" eb="84">
      <t>ネンド</t>
    </rPh>
    <rPh sb="86" eb="89">
      <t>ヘイキンチ</t>
    </rPh>
    <rPh sb="90" eb="92">
      <t>シタマワ</t>
    </rPh>
    <rPh sb="118" eb="120">
      <t>ホシュ</t>
    </rPh>
    <rPh sb="238" eb="239">
      <t>コ</t>
    </rPh>
    <rPh sb="243" eb="245">
      <t>シサン</t>
    </rPh>
    <rPh sb="246" eb="247">
      <t>オオ</t>
    </rPh>
    <rPh sb="302" eb="304">
      <t>ヘイセイ</t>
    </rPh>
    <rPh sb="306" eb="308">
      <t>ネンド</t>
    </rPh>
    <rPh sb="308" eb="309">
      <t>マツ</t>
    </rPh>
    <rPh sb="310" eb="312">
      <t>ゲンザイ</t>
    </rPh>
    <rPh sb="315" eb="317">
      <t>テキヨウ</t>
    </rPh>
    <rPh sb="318" eb="319">
      <t>ウ</t>
    </rPh>
    <rPh sb="323" eb="325">
      <t>シュヨウ</t>
    </rPh>
    <rPh sb="326" eb="328">
      <t>ハツデン</t>
    </rPh>
    <rPh sb="328" eb="329">
      <t>ショ</t>
    </rPh>
    <rPh sb="330" eb="331">
      <t>シン</t>
    </rPh>
    <rPh sb="331" eb="332">
      <t>オオ</t>
    </rPh>
    <rPh sb="332" eb="334">
      <t>ナガタニ</t>
    </rPh>
    <rPh sb="334" eb="336">
      <t>ダイイチ</t>
    </rPh>
    <rPh sb="336" eb="338">
      <t>ハツデン</t>
    </rPh>
    <rPh sb="338" eb="339">
      <t>ショ</t>
    </rPh>
    <rPh sb="341" eb="343">
      <t>チョウタツ</t>
    </rPh>
    <rPh sb="343" eb="345">
      <t>キカン</t>
    </rPh>
    <rPh sb="346" eb="348">
      <t>マンリョウ</t>
    </rPh>
    <rPh sb="355" eb="357">
      <t>ヘイセイ</t>
    </rPh>
    <rPh sb="359" eb="361">
      <t>ネンド</t>
    </rPh>
    <rPh sb="361" eb="363">
      <t>イコウ</t>
    </rPh>
    <rPh sb="364" eb="366">
      <t>シュウニュウ</t>
    </rPh>
    <rPh sb="367" eb="369">
      <t>ゲンショウ</t>
    </rPh>
    <rPh sb="375" eb="376">
      <t>タカ</t>
    </rPh>
    <rPh sb="464" eb="466">
      <t>コンゴ</t>
    </rPh>
    <rPh sb="467" eb="469">
      <t>ドウニュウ</t>
    </rPh>
    <rPh sb="487" eb="490">
      <t>タイヨウコウ</t>
    </rPh>
    <rPh sb="490" eb="492">
      <t>ハツデン</t>
    </rPh>
    <rPh sb="511" eb="513">
      <t>コンゴ</t>
    </rPh>
    <rPh sb="574" eb="576">
      <t>シセツ</t>
    </rPh>
    <rPh sb="580" eb="582">
      <t>コンゴ</t>
    </rPh>
    <rPh sb="656" eb="658">
      <t>ヘイセイ</t>
    </rPh>
    <rPh sb="660" eb="661">
      <t>ネン</t>
    </rPh>
    <rPh sb="662" eb="663">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</si>
</sst>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4"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109.3</c:v>
                </c:pt>
                <c:pt idx="1">
                  <c:v>127.1</c:v>
                </c:pt>
                <c:pt idx="2">
                  <c:v>122.1</c:v>
                </c:pt>
                <c:pt idx="3">
                  <c:v>125.5</c:v>
                </c:pt>
                <c:pt idx="4">
                  <c:v>138</c:v>
                </c:pt>
              </c:numCache>
            </c:numRef>
          </c:val>
        </c:ser>
        <c:dLbls>
          <c:showLegendKey val="0"/>
          <c:showVal val="0"/>
          <c:showCatName val="0"/>
          <c:showSerName val="0"/>
          <c:showPercent val="0"/>
          <c:showBubbleSize val="0"/>
        </c:dLbls>
        <c:gapWidth val="180"/>
        <c:overlap val="-90"/>
        <c:axId val="219146400"/>
        <c:axId val="21980964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9146400"/>
        <c:axId val="219809648"/>
      </c:lineChart>
      <c:catAx>
        <c:axId val="219146400"/>
        <c:scaling>
          <c:orientation val="minMax"/>
        </c:scaling>
        <c:delete val="0"/>
        <c:axPos val="b"/>
        <c:numFmt formatCode="ge" sourceLinked="1"/>
        <c:majorTickMark val="none"/>
        <c:minorTickMark val="none"/>
        <c:tickLblPos val="none"/>
        <c:crossAx val="219809648"/>
        <c:crosses val="autoZero"/>
        <c:auto val="0"/>
        <c:lblAlgn val="ctr"/>
        <c:lblOffset val="100"/>
        <c:noMultiLvlLbl val="1"/>
      </c:catAx>
      <c:valAx>
        <c:axId val="21980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146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7.7</c:v>
                </c:pt>
                <c:pt idx="1">
                  <c:v>19.100000000000001</c:v>
                </c:pt>
                <c:pt idx="2">
                  <c:v>17.3</c:v>
                </c:pt>
                <c:pt idx="3">
                  <c:v>18</c:v>
                </c:pt>
                <c:pt idx="4">
                  <c:v>18.7</c:v>
                </c:pt>
              </c:numCache>
            </c:numRef>
          </c:val>
        </c:ser>
        <c:dLbls>
          <c:showLegendKey val="0"/>
          <c:showVal val="0"/>
          <c:showCatName val="0"/>
          <c:showSerName val="0"/>
          <c:showPercent val="0"/>
          <c:showBubbleSize val="0"/>
        </c:dLbls>
        <c:gapWidth val="180"/>
        <c:overlap val="-90"/>
        <c:axId val="219714064"/>
        <c:axId val="21971445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219714064"/>
        <c:axId val="219714456"/>
      </c:lineChart>
      <c:catAx>
        <c:axId val="219714064"/>
        <c:scaling>
          <c:orientation val="minMax"/>
        </c:scaling>
        <c:delete val="0"/>
        <c:axPos val="b"/>
        <c:numFmt formatCode="ge" sourceLinked="1"/>
        <c:majorTickMark val="none"/>
        <c:minorTickMark val="none"/>
        <c:tickLblPos val="none"/>
        <c:crossAx val="219714456"/>
        <c:crosses val="autoZero"/>
        <c:auto val="0"/>
        <c:lblAlgn val="ctr"/>
        <c:lblOffset val="100"/>
        <c:noMultiLvlLbl val="1"/>
      </c:catAx>
      <c:valAx>
        <c:axId val="219714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71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34.299999999999997</c:v>
                </c:pt>
                <c:pt idx="1">
                  <c:v>42.2</c:v>
                </c:pt>
                <c:pt idx="2">
                  <c:v>40.700000000000003</c:v>
                </c:pt>
                <c:pt idx="3">
                  <c:v>39.799999999999997</c:v>
                </c:pt>
                <c:pt idx="4">
                  <c:v>34.9</c:v>
                </c:pt>
              </c:numCache>
            </c:numRef>
          </c:val>
        </c:ser>
        <c:dLbls>
          <c:showLegendKey val="0"/>
          <c:showVal val="0"/>
          <c:showCatName val="0"/>
          <c:showSerName val="0"/>
          <c:showPercent val="0"/>
          <c:showBubbleSize val="0"/>
        </c:dLbls>
        <c:gapWidth val="180"/>
        <c:overlap val="-90"/>
        <c:axId val="219715240"/>
        <c:axId val="21971563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219715240"/>
        <c:axId val="219715632"/>
      </c:lineChart>
      <c:catAx>
        <c:axId val="219715240"/>
        <c:scaling>
          <c:orientation val="minMax"/>
        </c:scaling>
        <c:delete val="0"/>
        <c:axPos val="b"/>
        <c:numFmt formatCode="ge" sourceLinked="1"/>
        <c:majorTickMark val="none"/>
        <c:minorTickMark val="none"/>
        <c:tickLblPos val="none"/>
        <c:crossAx val="219715632"/>
        <c:crosses val="autoZero"/>
        <c:auto val="0"/>
        <c:lblAlgn val="ctr"/>
        <c:lblOffset val="100"/>
        <c:noMultiLvlLbl val="1"/>
      </c:catAx>
      <c:valAx>
        <c:axId val="21971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715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21.2</c:v>
                </c:pt>
                <c:pt idx="1">
                  <c:v>22.3</c:v>
                </c:pt>
                <c:pt idx="2">
                  <c:v>25.7</c:v>
                </c:pt>
                <c:pt idx="3">
                  <c:v>24.1</c:v>
                </c:pt>
                <c:pt idx="4">
                  <c:v>18.2</c:v>
                </c:pt>
              </c:numCache>
            </c:numRef>
          </c:val>
        </c:ser>
        <c:dLbls>
          <c:showLegendKey val="0"/>
          <c:showVal val="0"/>
          <c:showCatName val="0"/>
          <c:showSerName val="0"/>
          <c:showPercent val="0"/>
          <c:showBubbleSize val="0"/>
        </c:dLbls>
        <c:gapWidth val="180"/>
        <c:overlap val="-90"/>
        <c:axId val="217890808"/>
        <c:axId val="21789041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217890808"/>
        <c:axId val="217890416"/>
      </c:lineChart>
      <c:catAx>
        <c:axId val="217890808"/>
        <c:scaling>
          <c:orientation val="minMax"/>
        </c:scaling>
        <c:delete val="0"/>
        <c:axPos val="b"/>
        <c:numFmt formatCode="ge" sourceLinked="1"/>
        <c:majorTickMark val="none"/>
        <c:minorTickMark val="none"/>
        <c:tickLblPos val="none"/>
        <c:crossAx val="217890416"/>
        <c:crosses val="autoZero"/>
        <c:auto val="0"/>
        <c:lblAlgn val="ctr"/>
        <c:lblOffset val="100"/>
        <c:noMultiLvlLbl val="1"/>
      </c:catAx>
      <c:valAx>
        <c:axId val="217890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90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175.9</c:v>
                </c:pt>
                <c:pt idx="1">
                  <c:v>133</c:v>
                </c:pt>
                <c:pt idx="2">
                  <c:v>118.7</c:v>
                </c:pt>
                <c:pt idx="3">
                  <c:v>96.3</c:v>
                </c:pt>
                <c:pt idx="4">
                  <c:v>81</c:v>
                </c:pt>
              </c:numCache>
            </c:numRef>
          </c:val>
        </c:ser>
        <c:dLbls>
          <c:showLegendKey val="0"/>
          <c:showVal val="0"/>
          <c:showCatName val="0"/>
          <c:showSerName val="0"/>
          <c:showPercent val="0"/>
          <c:showBubbleSize val="0"/>
        </c:dLbls>
        <c:gapWidth val="180"/>
        <c:overlap val="-90"/>
        <c:axId val="220487696"/>
        <c:axId val="22048808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220487696"/>
        <c:axId val="220488088"/>
      </c:lineChart>
      <c:catAx>
        <c:axId val="220487696"/>
        <c:scaling>
          <c:orientation val="minMax"/>
        </c:scaling>
        <c:delete val="0"/>
        <c:axPos val="b"/>
        <c:numFmt formatCode="ge" sourceLinked="1"/>
        <c:majorTickMark val="none"/>
        <c:minorTickMark val="none"/>
        <c:tickLblPos val="none"/>
        <c:crossAx val="220488088"/>
        <c:crosses val="autoZero"/>
        <c:auto val="0"/>
        <c:lblAlgn val="ctr"/>
        <c:lblOffset val="100"/>
        <c:noMultiLvlLbl val="1"/>
      </c:catAx>
      <c:valAx>
        <c:axId val="220488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04876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57.8</c:v>
                </c:pt>
                <c:pt idx="1">
                  <c:v>58.9</c:v>
                </c:pt>
                <c:pt idx="2">
                  <c:v>62.2</c:v>
                </c:pt>
                <c:pt idx="3">
                  <c:v>63.3</c:v>
                </c:pt>
                <c:pt idx="4">
                  <c:v>64.7</c:v>
                </c:pt>
              </c:numCache>
            </c:numRef>
          </c:val>
        </c:ser>
        <c:dLbls>
          <c:showLegendKey val="0"/>
          <c:showVal val="0"/>
          <c:showCatName val="0"/>
          <c:showSerName val="0"/>
          <c:showPercent val="0"/>
          <c:showBubbleSize val="0"/>
        </c:dLbls>
        <c:gapWidth val="180"/>
        <c:overlap val="-90"/>
        <c:axId val="220488872"/>
        <c:axId val="22048926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220488872"/>
        <c:axId val="220489264"/>
      </c:lineChart>
      <c:catAx>
        <c:axId val="220488872"/>
        <c:scaling>
          <c:orientation val="minMax"/>
        </c:scaling>
        <c:delete val="0"/>
        <c:axPos val="b"/>
        <c:numFmt formatCode="ge" sourceLinked="1"/>
        <c:majorTickMark val="none"/>
        <c:minorTickMark val="none"/>
        <c:tickLblPos val="none"/>
        <c:crossAx val="220489264"/>
        <c:crosses val="autoZero"/>
        <c:auto val="0"/>
        <c:lblAlgn val="ctr"/>
        <c:lblOffset val="100"/>
        <c:noMultiLvlLbl val="1"/>
      </c:catAx>
      <c:valAx>
        <c:axId val="220489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488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7.7</c:v>
                </c:pt>
                <c:pt idx="1">
                  <c:v>19.100000000000001</c:v>
                </c:pt>
                <c:pt idx="2">
                  <c:v>17.3</c:v>
                </c:pt>
                <c:pt idx="3">
                  <c:v>17.600000000000001</c:v>
                </c:pt>
                <c:pt idx="4">
                  <c:v>14.7</c:v>
                </c:pt>
              </c:numCache>
            </c:numRef>
          </c:val>
        </c:ser>
        <c:dLbls>
          <c:showLegendKey val="0"/>
          <c:showVal val="0"/>
          <c:showCatName val="0"/>
          <c:showSerName val="0"/>
          <c:showPercent val="0"/>
          <c:showBubbleSize val="0"/>
        </c:dLbls>
        <c:gapWidth val="180"/>
        <c:overlap val="-90"/>
        <c:axId val="220490048"/>
        <c:axId val="22049044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220490048"/>
        <c:axId val="220490440"/>
      </c:lineChart>
      <c:catAx>
        <c:axId val="220490048"/>
        <c:scaling>
          <c:orientation val="minMax"/>
        </c:scaling>
        <c:delete val="0"/>
        <c:axPos val="b"/>
        <c:numFmt formatCode="ge" sourceLinked="1"/>
        <c:majorTickMark val="none"/>
        <c:minorTickMark val="none"/>
        <c:tickLblPos val="none"/>
        <c:crossAx val="220490440"/>
        <c:crosses val="autoZero"/>
        <c:auto val="0"/>
        <c:lblAlgn val="ctr"/>
        <c:lblOffset val="100"/>
        <c:noMultiLvlLbl val="1"/>
      </c:catAx>
      <c:valAx>
        <c:axId val="220490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49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56520"/>
        <c:axId val="34975691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56520"/>
        <c:axId val="349756912"/>
      </c:lineChart>
      <c:catAx>
        <c:axId val="349756520"/>
        <c:scaling>
          <c:orientation val="minMax"/>
        </c:scaling>
        <c:delete val="0"/>
        <c:axPos val="b"/>
        <c:numFmt formatCode="ge" sourceLinked="1"/>
        <c:majorTickMark val="none"/>
        <c:minorTickMark val="none"/>
        <c:tickLblPos val="none"/>
        <c:crossAx val="349756912"/>
        <c:crosses val="autoZero"/>
        <c:auto val="0"/>
        <c:lblAlgn val="ctr"/>
        <c:lblOffset val="100"/>
        <c:noMultiLvlLbl val="1"/>
      </c:catAx>
      <c:valAx>
        <c:axId val="34975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56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57696"/>
        <c:axId val="34975808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57696"/>
        <c:axId val="349758088"/>
      </c:lineChart>
      <c:catAx>
        <c:axId val="349757696"/>
        <c:scaling>
          <c:orientation val="minMax"/>
        </c:scaling>
        <c:delete val="0"/>
        <c:axPos val="b"/>
        <c:numFmt formatCode="ge" sourceLinked="1"/>
        <c:majorTickMark val="none"/>
        <c:minorTickMark val="none"/>
        <c:tickLblPos val="none"/>
        <c:crossAx val="349758088"/>
        <c:crosses val="autoZero"/>
        <c:auto val="0"/>
        <c:lblAlgn val="ctr"/>
        <c:lblOffset val="100"/>
        <c:noMultiLvlLbl val="1"/>
      </c:catAx>
      <c:valAx>
        <c:axId val="349758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5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59264"/>
        <c:axId val="349759656"/>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59264"/>
        <c:axId val="349759656"/>
      </c:lineChart>
      <c:catAx>
        <c:axId val="349759264"/>
        <c:scaling>
          <c:orientation val="minMax"/>
        </c:scaling>
        <c:delete val="0"/>
        <c:axPos val="b"/>
        <c:numFmt formatCode="ge" sourceLinked="1"/>
        <c:majorTickMark val="none"/>
        <c:minorTickMark val="none"/>
        <c:tickLblPos val="none"/>
        <c:crossAx val="349759656"/>
        <c:crosses val="autoZero"/>
        <c:auto val="0"/>
        <c:lblAlgn val="ctr"/>
        <c:lblOffset val="100"/>
        <c:noMultiLvlLbl val="1"/>
      </c:catAx>
      <c:valAx>
        <c:axId val="349759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59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60048"/>
        <c:axId val="3499292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60048"/>
        <c:axId val="349929288"/>
      </c:lineChart>
      <c:catAx>
        <c:axId val="349760048"/>
        <c:scaling>
          <c:orientation val="minMax"/>
        </c:scaling>
        <c:delete val="0"/>
        <c:axPos val="b"/>
        <c:numFmt formatCode="ge" sourceLinked="1"/>
        <c:majorTickMark val="none"/>
        <c:minorTickMark val="none"/>
        <c:tickLblPos val="none"/>
        <c:crossAx val="349929288"/>
        <c:crosses val="autoZero"/>
        <c:auto val="0"/>
        <c:lblAlgn val="ctr"/>
        <c:lblOffset val="100"/>
        <c:noMultiLvlLbl val="1"/>
      </c:catAx>
      <c:valAx>
        <c:axId val="349929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6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115.6</c:v>
                </c:pt>
                <c:pt idx="1">
                  <c:v>133.9</c:v>
                </c:pt>
                <c:pt idx="2">
                  <c:v>125.5</c:v>
                </c:pt>
                <c:pt idx="3">
                  <c:v>126.9</c:v>
                </c:pt>
                <c:pt idx="4">
                  <c:v>138.80000000000001</c:v>
                </c:pt>
              </c:numCache>
            </c:numRef>
          </c:val>
        </c:ser>
        <c:dLbls>
          <c:showLegendKey val="0"/>
          <c:showVal val="0"/>
          <c:showCatName val="0"/>
          <c:showSerName val="0"/>
          <c:showPercent val="0"/>
          <c:showBubbleSize val="0"/>
        </c:dLbls>
        <c:gapWidth val="180"/>
        <c:overlap val="-90"/>
        <c:axId val="219784528"/>
        <c:axId val="21989656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9784528"/>
        <c:axId val="219896560"/>
      </c:lineChart>
      <c:catAx>
        <c:axId val="219784528"/>
        <c:scaling>
          <c:orientation val="minMax"/>
        </c:scaling>
        <c:delete val="0"/>
        <c:axPos val="b"/>
        <c:numFmt formatCode="ge" sourceLinked="1"/>
        <c:majorTickMark val="none"/>
        <c:minorTickMark val="none"/>
        <c:tickLblPos val="none"/>
        <c:crossAx val="219896560"/>
        <c:crosses val="autoZero"/>
        <c:auto val="0"/>
        <c:lblAlgn val="ctr"/>
        <c:lblOffset val="100"/>
        <c:noMultiLvlLbl val="1"/>
      </c:catAx>
      <c:valAx>
        <c:axId val="21989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784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30072"/>
        <c:axId val="34993046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30072"/>
        <c:axId val="349930464"/>
      </c:lineChart>
      <c:catAx>
        <c:axId val="349930072"/>
        <c:scaling>
          <c:orientation val="minMax"/>
        </c:scaling>
        <c:delete val="0"/>
        <c:axPos val="b"/>
        <c:numFmt formatCode="ge" sourceLinked="1"/>
        <c:majorTickMark val="none"/>
        <c:minorTickMark val="none"/>
        <c:tickLblPos val="none"/>
        <c:crossAx val="349930464"/>
        <c:crosses val="autoZero"/>
        <c:auto val="0"/>
        <c:lblAlgn val="ctr"/>
        <c:lblOffset val="100"/>
        <c:noMultiLvlLbl val="1"/>
      </c:catAx>
      <c:valAx>
        <c:axId val="34993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30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31248"/>
        <c:axId val="34993164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31248"/>
        <c:axId val="349931640"/>
      </c:lineChart>
      <c:catAx>
        <c:axId val="349931248"/>
        <c:scaling>
          <c:orientation val="minMax"/>
        </c:scaling>
        <c:delete val="0"/>
        <c:axPos val="b"/>
        <c:numFmt formatCode="ge" sourceLinked="1"/>
        <c:majorTickMark val="none"/>
        <c:minorTickMark val="none"/>
        <c:tickLblPos val="none"/>
        <c:crossAx val="349931640"/>
        <c:crosses val="autoZero"/>
        <c:auto val="0"/>
        <c:lblAlgn val="ctr"/>
        <c:lblOffset val="100"/>
        <c:noMultiLvlLbl val="1"/>
      </c:catAx>
      <c:valAx>
        <c:axId val="349931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3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32424"/>
        <c:axId val="34993281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32424"/>
        <c:axId val="349932816"/>
      </c:lineChart>
      <c:catAx>
        <c:axId val="349932424"/>
        <c:scaling>
          <c:orientation val="minMax"/>
        </c:scaling>
        <c:delete val="0"/>
        <c:axPos val="b"/>
        <c:numFmt formatCode="ge" sourceLinked="1"/>
        <c:majorTickMark val="none"/>
        <c:minorTickMark val="none"/>
        <c:tickLblPos val="none"/>
        <c:crossAx val="349932816"/>
        <c:crosses val="autoZero"/>
        <c:auto val="0"/>
        <c:lblAlgn val="ctr"/>
        <c:lblOffset val="100"/>
        <c:noMultiLvlLbl val="1"/>
      </c:catAx>
      <c:valAx>
        <c:axId val="34993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32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102800"/>
        <c:axId val="22010319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102800"/>
        <c:axId val="220103192"/>
      </c:lineChart>
      <c:catAx>
        <c:axId val="220102800"/>
        <c:scaling>
          <c:orientation val="minMax"/>
        </c:scaling>
        <c:delete val="0"/>
        <c:axPos val="b"/>
        <c:numFmt formatCode="ge" sourceLinked="1"/>
        <c:majorTickMark val="none"/>
        <c:minorTickMark val="none"/>
        <c:tickLblPos val="none"/>
        <c:crossAx val="220103192"/>
        <c:crosses val="autoZero"/>
        <c:auto val="0"/>
        <c:lblAlgn val="ctr"/>
        <c:lblOffset val="100"/>
        <c:noMultiLvlLbl val="1"/>
      </c:catAx>
      <c:valAx>
        <c:axId val="220103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102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103976"/>
        <c:axId val="22010436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103976"/>
        <c:axId val="220104368"/>
      </c:lineChart>
      <c:catAx>
        <c:axId val="220103976"/>
        <c:scaling>
          <c:orientation val="minMax"/>
        </c:scaling>
        <c:delete val="0"/>
        <c:axPos val="b"/>
        <c:numFmt formatCode="ge" sourceLinked="1"/>
        <c:majorTickMark val="none"/>
        <c:minorTickMark val="none"/>
        <c:tickLblPos val="none"/>
        <c:crossAx val="220104368"/>
        <c:crosses val="autoZero"/>
        <c:auto val="0"/>
        <c:lblAlgn val="ctr"/>
        <c:lblOffset val="100"/>
        <c:noMultiLvlLbl val="1"/>
      </c:catAx>
      <c:valAx>
        <c:axId val="220104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1039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105152"/>
        <c:axId val="22010554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105152"/>
        <c:axId val="220105544"/>
      </c:lineChart>
      <c:catAx>
        <c:axId val="220105152"/>
        <c:scaling>
          <c:orientation val="minMax"/>
        </c:scaling>
        <c:delete val="0"/>
        <c:axPos val="b"/>
        <c:numFmt formatCode="ge" sourceLinked="1"/>
        <c:majorTickMark val="none"/>
        <c:minorTickMark val="none"/>
        <c:tickLblPos val="none"/>
        <c:crossAx val="220105544"/>
        <c:crosses val="autoZero"/>
        <c:auto val="0"/>
        <c:lblAlgn val="ctr"/>
        <c:lblOffset val="100"/>
        <c:noMultiLvlLbl val="1"/>
      </c:catAx>
      <c:valAx>
        <c:axId val="220105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105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1.5</c:v>
                </c:pt>
                <c:pt idx="4">
                  <c:v>16</c:v>
                </c:pt>
              </c:numCache>
            </c:numRef>
          </c:val>
        </c:ser>
        <c:dLbls>
          <c:showLegendKey val="0"/>
          <c:showVal val="0"/>
          <c:showCatName val="0"/>
          <c:showSerName val="0"/>
          <c:showPercent val="0"/>
          <c:showBubbleSize val="0"/>
        </c:dLbls>
        <c:gapWidth val="180"/>
        <c:overlap val="-90"/>
        <c:axId val="350367592"/>
        <c:axId val="35036798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ser>
        <c:dLbls>
          <c:showLegendKey val="0"/>
          <c:showVal val="0"/>
          <c:showCatName val="0"/>
          <c:showSerName val="0"/>
          <c:showPercent val="0"/>
          <c:showBubbleSize val="0"/>
        </c:dLbls>
        <c:marker val="1"/>
        <c:smooth val="0"/>
        <c:axId val="350367592"/>
        <c:axId val="350367984"/>
      </c:lineChart>
      <c:catAx>
        <c:axId val="350367592"/>
        <c:scaling>
          <c:orientation val="minMax"/>
        </c:scaling>
        <c:delete val="0"/>
        <c:axPos val="b"/>
        <c:numFmt formatCode="ge" sourceLinked="1"/>
        <c:majorTickMark val="none"/>
        <c:minorTickMark val="none"/>
        <c:tickLblPos val="none"/>
        <c:crossAx val="350367984"/>
        <c:crosses val="autoZero"/>
        <c:auto val="0"/>
        <c:lblAlgn val="ctr"/>
        <c:lblOffset val="100"/>
        <c:noMultiLvlLbl val="1"/>
      </c:catAx>
      <c:valAx>
        <c:axId val="35036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7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0</c:v>
                </c:pt>
                <c:pt idx="4">
                  <c:v>0.2</c:v>
                </c:pt>
              </c:numCache>
            </c:numRef>
          </c:val>
        </c:ser>
        <c:dLbls>
          <c:showLegendKey val="0"/>
          <c:showVal val="0"/>
          <c:showCatName val="0"/>
          <c:showSerName val="0"/>
          <c:showPercent val="0"/>
          <c:showBubbleSize val="0"/>
        </c:dLbls>
        <c:gapWidth val="180"/>
        <c:overlap val="-90"/>
        <c:axId val="350368768"/>
        <c:axId val="35036916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ser>
        <c:dLbls>
          <c:showLegendKey val="0"/>
          <c:showVal val="0"/>
          <c:showCatName val="0"/>
          <c:showSerName val="0"/>
          <c:showPercent val="0"/>
          <c:showBubbleSize val="0"/>
        </c:dLbls>
        <c:marker val="1"/>
        <c:smooth val="0"/>
        <c:axId val="350368768"/>
        <c:axId val="350369160"/>
      </c:lineChart>
      <c:catAx>
        <c:axId val="350368768"/>
        <c:scaling>
          <c:orientation val="minMax"/>
        </c:scaling>
        <c:delete val="0"/>
        <c:axPos val="b"/>
        <c:numFmt formatCode="ge" sourceLinked="1"/>
        <c:majorTickMark val="none"/>
        <c:minorTickMark val="none"/>
        <c:tickLblPos val="none"/>
        <c:crossAx val="350369160"/>
        <c:crosses val="autoZero"/>
        <c:auto val="0"/>
        <c:lblAlgn val="ctr"/>
        <c:lblOffset val="100"/>
        <c:noMultiLvlLbl val="1"/>
      </c:catAx>
      <c:valAx>
        <c:axId val="350369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8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350369944"/>
        <c:axId val="35037033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ser>
        <c:dLbls>
          <c:showLegendKey val="0"/>
          <c:showVal val="0"/>
          <c:showCatName val="0"/>
          <c:showSerName val="0"/>
          <c:showPercent val="0"/>
          <c:showBubbleSize val="0"/>
        </c:dLbls>
        <c:marker val="1"/>
        <c:smooth val="0"/>
        <c:axId val="350369944"/>
        <c:axId val="350370336"/>
      </c:lineChart>
      <c:catAx>
        <c:axId val="350369944"/>
        <c:scaling>
          <c:orientation val="minMax"/>
        </c:scaling>
        <c:delete val="0"/>
        <c:axPos val="b"/>
        <c:numFmt formatCode="ge" sourceLinked="1"/>
        <c:majorTickMark val="none"/>
        <c:minorTickMark val="none"/>
        <c:tickLblPos val="none"/>
        <c:crossAx val="350370336"/>
        <c:crosses val="autoZero"/>
        <c:auto val="0"/>
        <c:lblAlgn val="ctr"/>
        <c:lblOffset val="100"/>
        <c:noMultiLvlLbl val="1"/>
      </c:catAx>
      <c:valAx>
        <c:axId val="350370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9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0.4</c:v>
                </c:pt>
                <c:pt idx="4">
                  <c:v>7</c:v>
                </c:pt>
              </c:numCache>
            </c:numRef>
          </c:val>
        </c:ser>
        <c:dLbls>
          <c:showLegendKey val="0"/>
          <c:showVal val="0"/>
          <c:showCatName val="0"/>
          <c:showSerName val="0"/>
          <c:showPercent val="0"/>
          <c:showBubbleSize val="0"/>
        </c:dLbls>
        <c:gapWidth val="180"/>
        <c:overlap val="-90"/>
        <c:axId val="350371120"/>
        <c:axId val="35013006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ser>
        <c:dLbls>
          <c:showLegendKey val="0"/>
          <c:showVal val="0"/>
          <c:showCatName val="0"/>
          <c:showSerName val="0"/>
          <c:showPercent val="0"/>
          <c:showBubbleSize val="0"/>
        </c:dLbls>
        <c:marker val="1"/>
        <c:smooth val="0"/>
        <c:axId val="350371120"/>
        <c:axId val="350130064"/>
      </c:lineChart>
      <c:catAx>
        <c:axId val="350371120"/>
        <c:scaling>
          <c:orientation val="minMax"/>
        </c:scaling>
        <c:delete val="0"/>
        <c:axPos val="b"/>
        <c:numFmt formatCode="ge" sourceLinked="1"/>
        <c:majorTickMark val="none"/>
        <c:minorTickMark val="none"/>
        <c:tickLblPos val="none"/>
        <c:crossAx val="350130064"/>
        <c:crosses val="autoZero"/>
        <c:auto val="0"/>
        <c:lblAlgn val="ctr"/>
        <c:lblOffset val="100"/>
        <c:noMultiLvlLbl val="1"/>
      </c:catAx>
      <c:valAx>
        <c:axId val="350130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7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726.7</c:v>
                </c:pt>
                <c:pt idx="1">
                  <c:v>1265.2</c:v>
                </c:pt>
                <c:pt idx="2">
                  <c:v>315.2</c:v>
                </c:pt>
                <c:pt idx="3">
                  <c:v>212</c:v>
                </c:pt>
                <c:pt idx="4">
                  <c:v>371.3</c:v>
                </c:pt>
              </c:numCache>
            </c:numRef>
          </c:val>
        </c:ser>
        <c:dLbls>
          <c:showLegendKey val="0"/>
          <c:showVal val="0"/>
          <c:showCatName val="0"/>
          <c:showSerName val="0"/>
          <c:showPercent val="0"/>
          <c:showBubbleSize val="0"/>
        </c:dLbls>
        <c:gapWidth val="180"/>
        <c:overlap val="-90"/>
        <c:axId val="219783992"/>
        <c:axId val="21788806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9783992"/>
        <c:axId val="217888064"/>
      </c:lineChart>
      <c:catAx>
        <c:axId val="219783992"/>
        <c:scaling>
          <c:orientation val="minMax"/>
        </c:scaling>
        <c:delete val="0"/>
        <c:axPos val="b"/>
        <c:numFmt formatCode="ge" sourceLinked="1"/>
        <c:majorTickMark val="none"/>
        <c:minorTickMark val="none"/>
        <c:tickLblPos val="none"/>
        <c:crossAx val="217888064"/>
        <c:crosses val="autoZero"/>
        <c:auto val="0"/>
        <c:lblAlgn val="ctr"/>
        <c:lblOffset val="100"/>
        <c:noMultiLvlLbl val="1"/>
      </c:catAx>
      <c:valAx>
        <c:axId val="217888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783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350130848"/>
        <c:axId val="35013124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0130848"/>
        <c:axId val="350131240"/>
      </c:lineChart>
      <c:catAx>
        <c:axId val="350130848"/>
        <c:scaling>
          <c:orientation val="minMax"/>
        </c:scaling>
        <c:delete val="0"/>
        <c:axPos val="b"/>
        <c:numFmt formatCode="ge" sourceLinked="1"/>
        <c:majorTickMark val="none"/>
        <c:minorTickMark val="none"/>
        <c:tickLblPos val="none"/>
        <c:crossAx val="350131240"/>
        <c:crosses val="autoZero"/>
        <c:auto val="0"/>
        <c:lblAlgn val="ctr"/>
        <c:lblOffset val="100"/>
        <c:noMultiLvlLbl val="1"/>
      </c:catAx>
      <c:valAx>
        <c:axId val="350131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30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7394</c:v>
                </c:pt>
                <c:pt idx="1">
                  <c:v>5946.4</c:v>
                </c:pt>
                <c:pt idx="2">
                  <c:v>6207.5</c:v>
                </c:pt>
                <c:pt idx="3">
                  <c:v>6579.8</c:v>
                </c:pt>
                <c:pt idx="4">
                  <c:v>7224.3</c:v>
                </c:pt>
              </c:numCache>
            </c:numRef>
          </c:val>
        </c:ser>
        <c:dLbls>
          <c:showLegendKey val="0"/>
          <c:showVal val="0"/>
          <c:showCatName val="0"/>
          <c:showSerName val="0"/>
          <c:showPercent val="0"/>
          <c:showBubbleSize val="0"/>
        </c:dLbls>
        <c:gapWidth val="180"/>
        <c:overlap val="-90"/>
        <c:axId val="217889240"/>
        <c:axId val="21788963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217889240"/>
        <c:axId val="217889632"/>
      </c:lineChart>
      <c:catAx>
        <c:axId val="217889240"/>
        <c:scaling>
          <c:orientation val="minMax"/>
        </c:scaling>
        <c:delete val="0"/>
        <c:axPos val="b"/>
        <c:numFmt formatCode="ge" sourceLinked="1"/>
        <c:majorTickMark val="none"/>
        <c:minorTickMark val="none"/>
        <c:tickLblPos val="none"/>
        <c:crossAx val="217889632"/>
        <c:crosses val="autoZero"/>
        <c:auto val="0"/>
        <c:lblAlgn val="ctr"/>
        <c:lblOffset val="100"/>
        <c:noMultiLvlLbl val="1"/>
      </c:catAx>
      <c:valAx>
        <c:axId val="217889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89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1533809</c:v>
                </c:pt>
                <c:pt idx="1">
                  <c:v>2012893</c:v>
                </c:pt>
                <c:pt idx="2">
                  <c:v>1803285</c:v>
                </c:pt>
                <c:pt idx="3">
                  <c:v>1833213</c:v>
                </c:pt>
                <c:pt idx="4">
                  <c:v>2401357</c:v>
                </c:pt>
              </c:numCache>
            </c:numRef>
          </c:val>
        </c:ser>
        <c:dLbls>
          <c:showLegendKey val="0"/>
          <c:showVal val="0"/>
          <c:showCatName val="0"/>
          <c:showSerName val="0"/>
          <c:showPercent val="0"/>
          <c:showBubbleSize val="0"/>
        </c:dLbls>
        <c:gapWidth val="180"/>
        <c:overlap val="-90"/>
        <c:axId val="219548208"/>
        <c:axId val="21954860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19548208"/>
        <c:axId val="219548600"/>
      </c:lineChart>
      <c:catAx>
        <c:axId val="219548208"/>
        <c:scaling>
          <c:orientation val="minMax"/>
        </c:scaling>
        <c:delete val="0"/>
        <c:axPos val="b"/>
        <c:numFmt formatCode="ge" sourceLinked="1"/>
        <c:majorTickMark val="none"/>
        <c:minorTickMark val="none"/>
        <c:tickLblPos val="none"/>
        <c:crossAx val="219548600"/>
        <c:crosses val="autoZero"/>
        <c:auto val="0"/>
        <c:lblAlgn val="ctr"/>
        <c:lblOffset val="100"/>
        <c:noMultiLvlLbl val="1"/>
      </c:catAx>
      <c:valAx>
        <c:axId val="2195486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548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34.299999999999997</c:v>
                </c:pt>
                <c:pt idx="1">
                  <c:v>42.2</c:v>
                </c:pt>
                <c:pt idx="2">
                  <c:v>40.700000000000003</c:v>
                </c:pt>
                <c:pt idx="3">
                  <c:v>38.6</c:v>
                </c:pt>
                <c:pt idx="4">
                  <c:v>34.299999999999997</c:v>
                </c:pt>
              </c:numCache>
            </c:numRef>
          </c:val>
        </c:ser>
        <c:dLbls>
          <c:showLegendKey val="0"/>
          <c:showVal val="0"/>
          <c:showCatName val="0"/>
          <c:showSerName val="0"/>
          <c:showPercent val="0"/>
          <c:showBubbleSize val="0"/>
        </c:dLbls>
        <c:gapWidth val="180"/>
        <c:overlap val="-90"/>
        <c:axId val="219549384"/>
        <c:axId val="21954977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219549384"/>
        <c:axId val="219549776"/>
      </c:lineChart>
      <c:catAx>
        <c:axId val="219549384"/>
        <c:scaling>
          <c:orientation val="minMax"/>
        </c:scaling>
        <c:delete val="0"/>
        <c:axPos val="b"/>
        <c:numFmt formatCode="ge" sourceLinked="1"/>
        <c:majorTickMark val="none"/>
        <c:minorTickMark val="none"/>
        <c:tickLblPos val="none"/>
        <c:crossAx val="219549776"/>
        <c:crosses val="autoZero"/>
        <c:auto val="0"/>
        <c:lblAlgn val="ctr"/>
        <c:lblOffset val="100"/>
        <c:noMultiLvlLbl val="1"/>
      </c:catAx>
      <c:valAx>
        <c:axId val="219549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549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21.2</c:v>
                </c:pt>
                <c:pt idx="1">
                  <c:v>22.3</c:v>
                </c:pt>
                <c:pt idx="2">
                  <c:v>25.7</c:v>
                </c:pt>
                <c:pt idx="3">
                  <c:v>24</c:v>
                </c:pt>
                <c:pt idx="4">
                  <c:v>17.2</c:v>
                </c:pt>
              </c:numCache>
            </c:numRef>
          </c:val>
        </c:ser>
        <c:dLbls>
          <c:showLegendKey val="0"/>
          <c:showVal val="0"/>
          <c:showCatName val="0"/>
          <c:showSerName val="0"/>
          <c:showPercent val="0"/>
          <c:showBubbleSize val="0"/>
        </c:dLbls>
        <c:gapWidth val="180"/>
        <c:overlap val="-90"/>
        <c:axId val="219550560"/>
        <c:axId val="21955095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19550560"/>
        <c:axId val="219550952"/>
      </c:lineChart>
      <c:catAx>
        <c:axId val="219550560"/>
        <c:scaling>
          <c:orientation val="minMax"/>
        </c:scaling>
        <c:delete val="0"/>
        <c:axPos val="b"/>
        <c:numFmt formatCode="ge" sourceLinked="1"/>
        <c:majorTickMark val="none"/>
        <c:minorTickMark val="none"/>
        <c:tickLblPos val="none"/>
        <c:crossAx val="219550952"/>
        <c:crosses val="autoZero"/>
        <c:auto val="0"/>
        <c:lblAlgn val="ctr"/>
        <c:lblOffset val="100"/>
        <c:noMultiLvlLbl val="1"/>
      </c:catAx>
      <c:valAx>
        <c:axId val="219550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55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175.9</c:v>
                </c:pt>
                <c:pt idx="1">
                  <c:v>133</c:v>
                </c:pt>
                <c:pt idx="2">
                  <c:v>118.7</c:v>
                </c:pt>
                <c:pt idx="3">
                  <c:v>95.8</c:v>
                </c:pt>
                <c:pt idx="4">
                  <c:v>77.099999999999994</c:v>
                </c:pt>
              </c:numCache>
            </c:numRef>
          </c:val>
        </c:ser>
        <c:dLbls>
          <c:showLegendKey val="0"/>
          <c:showVal val="0"/>
          <c:showCatName val="0"/>
          <c:showSerName val="0"/>
          <c:showPercent val="0"/>
          <c:showBubbleSize val="0"/>
        </c:dLbls>
        <c:gapWidth val="180"/>
        <c:overlap val="-90"/>
        <c:axId val="219547424"/>
        <c:axId val="21971249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219547424"/>
        <c:axId val="219712496"/>
      </c:lineChart>
      <c:catAx>
        <c:axId val="219547424"/>
        <c:scaling>
          <c:orientation val="minMax"/>
        </c:scaling>
        <c:delete val="0"/>
        <c:axPos val="b"/>
        <c:numFmt formatCode="ge" sourceLinked="1"/>
        <c:majorTickMark val="none"/>
        <c:minorTickMark val="none"/>
        <c:tickLblPos val="none"/>
        <c:crossAx val="219712496"/>
        <c:crosses val="autoZero"/>
        <c:auto val="0"/>
        <c:lblAlgn val="ctr"/>
        <c:lblOffset val="100"/>
        <c:noMultiLvlLbl val="1"/>
      </c:catAx>
      <c:valAx>
        <c:axId val="219712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54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57.8</c:v>
                </c:pt>
                <c:pt idx="1">
                  <c:v>58.9</c:v>
                </c:pt>
                <c:pt idx="2">
                  <c:v>62.2</c:v>
                </c:pt>
                <c:pt idx="3">
                  <c:v>61.2</c:v>
                </c:pt>
                <c:pt idx="4">
                  <c:v>62.7</c:v>
                </c:pt>
              </c:numCache>
            </c:numRef>
          </c:val>
        </c:ser>
        <c:dLbls>
          <c:showLegendKey val="0"/>
          <c:showVal val="0"/>
          <c:showCatName val="0"/>
          <c:showSerName val="0"/>
          <c:showPercent val="0"/>
          <c:showBubbleSize val="0"/>
        </c:dLbls>
        <c:gapWidth val="180"/>
        <c:overlap val="-90"/>
        <c:axId val="219547816"/>
        <c:axId val="21971328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219547816"/>
        <c:axId val="219713280"/>
      </c:lineChart>
      <c:catAx>
        <c:axId val="219547816"/>
        <c:scaling>
          <c:orientation val="minMax"/>
        </c:scaling>
        <c:delete val="0"/>
        <c:axPos val="b"/>
        <c:numFmt formatCode="ge" sourceLinked="1"/>
        <c:majorTickMark val="none"/>
        <c:minorTickMark val="none"/>
        <c:tickLblPos val="none"/>
        <c:crossAx val="219713280"/>
        <c:crosses val="autoZero"/>
        <c:auto val="0"/>
        <c:lblAlgn val="ctr"/>
        <c:lblOffset val="100"/>
        <c:noMultiLvlLbl val="1"/>
      </c:catAx>
      <c:valAx>
        <c:axId val="21971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95478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（最大出力合計144,990kW）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461763</xdr:colOff>
      <xdr:row>41</xdr:row>
      <xdr:rowOff>117765</xdr:rowOff>
    </xdr:from>
    <xdr:ext cx="3070072" cy="392415"/>
    <xdr:sp macro="" textlink="データ!EX9">
      <xdr:nvSpPr>
        <xdr:cNvPr id="21" name="正方形/長方形 20"/>
        <xdr:cNvSpPr/>
      </xdr:nvSpPr>
      <xdr:spPr>
        <a:xfrm>
          <a:off x="894853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（最大出力合計140,490kW）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790686</xdr:colOff>
      <xdr:row>41</xdr:row>
      <xdr:rowOff>117765</xdr:rowOff>
    </xdr:from>
    <xdr:ext cx="2377574" cy="392415"/>
    <xdr:sp macro="" textlink="データ!IV9">
      <xdr:nvSpPr>
        <xdr:cNvPr id="25" name="正方形/長方形 24"/>
        <xdr:cNvSpPr/>
      </xdr:nvSpPr>
      <xdr:spPr>
        <a:xfrm>
          <a:off x="2104083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88843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308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309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309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309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309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309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309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309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309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309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309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310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310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310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310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310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310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3106"/>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3107"/>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310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310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311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3111"/>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3112"/>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311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311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3115"/>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3116"/>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3117"/>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311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3119"/>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3120"/>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3121"/>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3122"/>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3123"/>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3124"/>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3125"/>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3126"/>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3127"/>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3128"/>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富山県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30" t="s">
        <v>177</v>
      </c>
      <c r="K3" s="130"/>
      <c r="L3" s="130"/>
      <c r="M3" s="130"/>
      <c r="N3" s="131">
        <f>データ!L6</f>
        <v>80.900000000000006</v>
      </c>
      <c r="O3" s="131"/>
      <c r="P3" s="131"/>
      <c r="Q3" s="132"/>
      <c r="R3" s="1"/>
      <c r="S3" s="133" t="s">
        <v>178</v>
      </c>
      <c r="T3" s="134"/>
      <c r="U3" s="134"/>
      <c r="V3" s="134"/>
      <c r="W3" s="134"/>
      <c r="X3" s="134"/>
      <c r="Y3" s="134"/>
      <c r="Z3" s="134"/>
      <c r="AA3" s="134"/>
      <c r="AB3" s="134"/>
      <c r="AC3" s="134"/>
      <c r="AD3" s="134"/>
      <c r="AE3" s="134"/>
      <c r="AF3" s="134"/>
      <c r="AG3" s="134"/>
      <c r="AH3" s="135"/>
      <c r="AI3" s="1"/>
      <c r="AJ3" s="1"/>
      <c r="AK3" s="119" t="s">
        <v>175</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f>データ!M6</f>
        <v>19</v>
      </c>
      <c r="C5" s="143"/>
      <c r="D5" s="143"/>
      <c r="E5" s="143"/>
      <c r="F5" s="144" t="str">
        <f>データ!N6</f>
        <v>-</v>
      </c>
      <c r="G5" s="144"/>
      <c r="H5" s="144"/>
      <c r="I5" s="144"/>
      <c r="J5" s="144" t="str">
        <f>データ!O6</f>
        <v>-</v>
      </c>
      <c r="K5" s="144"/>
      <c r="L5" s="144"/>
      <c r="M5" s="144"/>
      <c r="N5" s="144">
        <f>データ!P6</f>
        <v>1</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126</v>
      </c>
      <c r="G7" s="148"/>
      <c r="H7" s="148"/>
      <c r="I7" s="148"/>
      <c r="J7" s="130" t="s">
        <v>127</v>
      </c>
      <c r="K7" s="130"/>
      <c r="L7" s="130"/>
      <c r="M7" s="130"/>
      <c r="N7" s="149" t="str">
        <f>データ!T6</f>
        <v>無</v>
      </c>
      <c r="O7" s="149"/>
      <c r="P7" s="149"/>
      <c r="Q7" s="150"/>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3" t="s">
        <v>129</v>
      </c>
      <c r="C9" s="154"/>
      <c r="D9" s="154"/>
      <c r="E9" s="154"/>
      <c r="F9" s="155" t="str">
        <f>データ!V6</f>
        <v>-</v>
      </c>
      <c r="G9" s="155"/>
      <c r="H9" s="155"/>
      <c r="I9" s="155"/>
      <c r="J9" s="156"/>
      <c r="K9" s="156"/>
      <c r="L9" s="156"/>
      <c r="M9" s="156"/>
      <c r="N9" s="157"/>
      <c r="O9" s="157"/>
      <c r="P9" s="157"/>
      <c r="Q9" s="158"/>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59">
        <f>データ!B10</f>
        <v>40909</v>
      </c>
      <c r="G11" s="160"/>
      <c r="H11" s="159">
        <f>データ!C10</f>
        <v>41275</v>
      </c>
      <c r="I11" s="160"/>
      <c r="J11" s="159">
        <f>データ!D10</f>
        <v>41640</v>
      </c>
      <c r="K11" s="160"/>
      <c r="L11" s="159">
        <f>データ!E10</f>
        <v>42005</v>
      </c>
      <c r="M11" s="160"/>
      <c r="N11" s="159">
        <f>データ!F10</f>
        <v>42370</v>
      </c>
      <c r="O11" s="161"/>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2">
        <f>データ!W6</f>
        <v>421281</v>
      </c>
      <c r="G12" s="163"/>
      <c r="H12" s="162">
        <f>データ!X6</f>
        <v>518325</v>
      </c>
      <c r="I12" s="163"/>
      <c r="J12" s="162">
        <f>データ!Y6</f>
        <v>500917</v>
      </c>
      <c r="K12" s="163"/>
      <c r="L12" s="162">
        <f>データ!Z6</f>
        <v>490791</v>
      </c>
      <c r="M12" s="163"/>
      <c r="N12" s="151">
        <f>データ!AA6</f>
        <v>429712</v>
      </c>
      <c r="O12" s="152"/>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4" t="s">
        <v>22</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4" t="s">
        <v>23</v>
      </c>
      <c r="C14" s="165"/>
      <c r="D14" s="165"/>
      <c r="E14" s="166"/>
      <c r="F14" s="162" t="str">
        <f>データ!AG6</f>
        <v>-</v>
      </c>
      <c r="G14" s="163"/>
      <c r="H14" s="162" t="str">
        <f>データ!AH6</f>
        <v>-</v>
      </c>
      <c r="I14" s="163"/>
      <c r="J14" s="162" t="str">
        <f>データ!AI6</f>
        <v>-</v>
      </c>
      <c r="K14" s="163"/>
      <c r="L14" s="162" t="str">
        <f>データ!AJ6</f>
        <v>-</v>
      </c>
      <c r="M14" s="163"/>
      <c r="N14" s="151" t="str">
        <f>データ!AK6</f>
        <v>-</v>
      </c>
      <c r="O14" s="152"/>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69" t="s">
        <v>24</v>
      </c>
      <c r="C15" s="170"/>
      <c r="D15" s="170"/>
      <c r="E15" s="171"/>
      <c r="F15" s="172" t="str">
        <f>データ!AL6</f>
        <v>-</v>
      </c>
      <c r="G15" s="172"/>
      <c r="H15" s="172" t="str">
        <f>データ!AM6</f>
        <v>-</v>
      </c>
      <c r="I15" s="172"/>
      <c r="J15" s="172" t="str">
        <f>データ!AN6</f>
        <v>-</v>
      </c>
      <c r="K15" s="172"/>
      <c r="L15" s="172">
        <f>データ!AO6</f>
        <v>583</v>
      </c>
      <c r="M15" s="172"/>
      <c r="N15" s="173">
        <f>データ!AP6</f>
        <v>6291</v>
      </c>
      <c r="O15" s="174"/>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5" t="s">
        <v>25</v>
      </c>
      <c r="C16" s="176"/>
      <c r="D16" s="176"/>
      <c r="E16" s="177"/>
      <c r="F16" s="178">
        <f>データ!AQ6</f>
        <v>421281</v>
      </c>
      <c r="G16" s="178"/>
      <c r="H16" s="178">
        <f>データ!AR6</f>
        <v>518325</v>
      </c>
      <c r="I16" s="178"/>
      <c r="J16" s="178">
        <f>データ!AS6</f>
        <v>500917</v>
      </c>
      <c r="K16" s="178"/>
      <c r="L16" s="178">
        <f>データ!AT6</f>
        <v>491374</v>
      </c>
      <c r="M16" s="178"/>
      <c r="N16" s="167">
        <f>データ!AU6</f>
        <v>436003</v>
      </c>
      <c r="O16" s="168"/>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79"/>
      <c r="C18" s="180"/>
      <c r="D18" s="180"/>
      <c r="E18" s="180"/>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5" t="s">
        <v>28</v>
      </c>
      <c r="C19" s="176"/>
      <c r="D19" s="176"/>
      <c r="E19" s="177"/>
      <c r="F19" s="181">
        <f>データ!AV6</f>
        <v>3449105</v>
      </c>
      <c r="G19" s="181"/>
      <c r="H19" s="181"/>
      <c r="I19" s="181">
        <f>データ!AW6</f>
        <v>794064</v>
      </c>
      <c r="J19" s="181"/>
      <c r="K19" s="181"/>
      <c r="L19" s="181">
        <f>データ!AX6</f>
        <v>4243169</v>
      </c>
      <c r="M19" s="181"/>
      <c r="N19" s="181"/>
      <c r="O19" s="182"/>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3" t="s">
        <v>31</v>
      </c>
      <c r="AL39" s="184"/>
      <c r="AM39" s="184"/>
      <c r="AN39" s="184"/>
      <c r="AO39" s="184"/>
      <c r="AP39" s="184"/>
      <c r="AQ39" s="185"/>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179</v>
      </c>
      <c r="AL40" s="120"/>
      <c r="AM40" s="120"/>
      <c r="AN40" s="120"/>
      <c r="AO40" s="120"/>
      <c r="AP40" s="120"/>
      <c r="AQ40" s="121"/>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6"/>
      <c r="C42" s="187"/>
      <c r="D42" s="187"/>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3" t="s">
        <v>34</v>
      </c>
      <c r="AL97" s="184"/>
      <c r="AM97" s="184"/>
      <c r="AN97" s="184"/>
      <c r="AO97" s="184"/>
      <c r="AP97" s="184"/>
      <c r="AQ97" s="185"/>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8"/>
      <c r="AL98" s="189"/>
      <c r="AM98" s="189"/>
      <c r="AN98" s="189"/>
      <c r="AO98" s="189"/>
      <c r="AP98" s="189"/>
      <c r="AQ98" s="190"/>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1" t="s">
        <v>176</v>
      </c>
      <c r="AL99" s="192"/>
      <c r="AM99" s="192"/>
      <c r="AN99" s="192"/>
      <c r="AO99" s="192"/>
      <c r="AP99" s="192"/>
      <c r="AQ99" s="193"/>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1"/>
      <c r="AL100" s="192"/>
      <c r="AM100" s="192"/>
      <c r="AN100" s="192"/>
      <c r="AO100" s="192"/>
      <c r="AP100" s="192"/>
      <c r="AQ100" s="193"/>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1"/>
      <c r="AL101" s="192"/>
      <c r="AM101" s="192"/>
      <c r="AN101" s="192"/>
      <c r="AO101" s="192"/>
      <c r="AP101" s="192"/>
      <c r="AQ101" s="193"/>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1"/>
      <c r="AL102" s="192"/>
      <c r="AM102" s="192"/>
      <c r="AN102" s="192"/>
      <c r="AO102" s="192"/>
      <c r="AP102" s="192"/>
      <c r="AQ102" s="193"/>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1"/>
      <c r="AL103" s="192"/>
      <c r="AM103" s="192"/>
      <c r="AN103" s="192"/>
      <c r="AO103" s="192"/>
      <c r="AP103" s="192"/>
      <c r="AQ103" s="193"/>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1"/>
      <c r="AL104" s="192"/>
      <c r="AM104" s="192"/>
      <c r="AN104" s="192"/>
      <c r="AO104" s="192"/>
      <c r="AP104" s="192"/>
      <c r="AQ104" s="193"/>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1"/>
      <c r="AL105" s="192"/>
      <c r="AM105" s="192"/>
      <c r="AN105" s="192"/>
      <c r="AO105" s="192"/>
      <c r="AP105" s="192"/>
      <c r="AQ105" s="193"/>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1"/>
      <c r="AL106" s="192"/>
      <c r="AM106" s="192"/>
      <c r="AN106" s="192"/>
      <c r="AO106" s="192"/>
      <c r="AP106" s="192"/>
      <c r="AQ106" s="193"/>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1"/>
      <c r="AL107" s="192"/>
      <c r="AM107" s="192"/>
      <c r="AN107" s="192"/>
      <c r="AO107" s="192"/>
      <c r="AP107" s="192"/>
      <c r="AQ107" s="193"/>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1"/>
      <c r="AL108" s="192"/>
      <c r="AM108" s="192"/>
      <c r="AN108" s="192"/>
      <c r="AO108" s="192"/>
      <c r="AP108" s="192"/>
      <c r="AQ108" s="193"/>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1"/>
      <c r="AL109" s="192"/>
      <c r="AM109" s="192"/>
      <c r="AN109" s="192"/>
      <c r="AO109" s="192"/>
      <c r="AP109" s="192"/>
      <c r="AQ109" s="193"/>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1"/>
      <c r="AL110" s="192"/>
      <c r="AM110" s="192"/>
      <c r="AN110" s="192"/>
      <c r="AO110" s="192"/>
      <c r="AP110" s="192"/>
      <c r="AQ110" s="193"/>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1"/>
      <c r="AL111" s="192"/>
      <c r="AM111" s="192"/>
      <c r="AN111" s="192"/>
      <c r="AO111" s="192"/>
      <c r="AP111" s="192"/>
      <c r="AQ111" s="193"/>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1"/>
      <c r="AL112" s="192"/>
      <c r="AM112" s="192"/>
      <c r="AN112" s="192"/>
      <c r="AO112" s="192"/>
      <c r="AP112" s="192"/>
      <c r="AQ112" s="193"/>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1"/>
      <c r="AL113" s="192"/>
      <c r="AM113" s="192"/>
      <c r="AN113" s="192"/>
      <c r="AO113" s="192"/>
      <c r="AP113" s="192"/>
      <c r="AQ113" s="193"/>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1"/>
      <c r="AL114" s="192"/>
      <c r="AM114" s="192"/>
      <c r="AN114" s="192"/>
      <c r="AO114" s="192"/>
      <c r="AP114" s="192"/>
      <c r="AQ114" s="193"/>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1"/>
      <c r="AL115" s="192"/>
      <c r="AM115" s="192"/>
      <c r="AN115" s="192"/>
      <c r="AO115" s="192"/>
      <c r="AP115" s="192"/>
      <c r="AQ115" s="193"/>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1"/>
      <c r="AL116" s="192"/>
      <c r="AM116" s="192"/>
      <c r="AN116" s="192"/>
      <c r="AO116" s="192"/>
      <c r="AP116" s="192"/>
      <c r="AQ116" s="193"/>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4"/>
      <c r="AL117" s="195"/>
      <c r="AM117" s="195"/>
      <c r="AN117" s="195"/>
      <c r="AO117" s="195"/>
      <c r="AP117" s="195"/>
      <c r="AQ117" s="196"/>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2.8">
      <c r="A6" s="50" t="s">
        <v>114</v>
      </c>
      <c r="B6" s="68" t="str">
        <f>B7</f>
        <v>2016</v>
      </c>
      <c r="C6" s="68" t="str">
        <f t="shared" ref="C6:AX6" si="6">C7</f>
        <v>160008</v>
      </c>
      <c r="D6" s="68" t="str">
        <f t="shared" si="6"/>
        <v>46</v>
      </c>
      <c r="E6" s="68" t="str">
        <f t="shared" si="6"/>
        <v>04</v>
      </c>
      <c r="F6" s="68" t="str">
        <f t="shared" si="6"/>
        <v>0</v>
      </c>
      <c r="G6" s="68" t="str">
        <f t="shared" si="6"/>
        <v>000</v>
      </c>
      <c r="H6" s="68" t="str">
        <f t="shared" si="6"/>
        <v>富山県</v>
      </c>
      <c r="I6" s="68" t="str">
        <f t="shared" si="6"/>
        <v>法適用</v>
      </c>
      <c r="J6" s="68" t="str">
        <f t="shared" si="6"/>
        <v>電気事業</v>
      </c>
      <c r="K6" s="68" t="str">
        <f t="shared" si="6"/>
        <v/>
      </c>
      <c r="L6" s="69">
        <f t="shared" si="6"/>
        <v>80.900000000000006</v>
      </c>
      <c r="M6" s="70">
        <f t="shared" si="6"/>
        <v>19</v>
      </c>
      <c r="N6" s="70" t="str">
        <f t="shared" si="6"/>
        <v>-</v>
      </c>
      <c r="O6" s="70" t="str">
        <f t="shared" si="6"/>
        <v>-</v>
      </c>
      <c r="P6" s="70">
        <f t="shared" si="6"/>
        <v>1</v>
      </c>
      <c r="Q6" s="70" t="str">
        <f t="shared" si="6"/>
        <v>-</v>
      </c>
      <c r="R6" s="71" t="str">
        <f>R7</f>
        <v>平成37年3月31日　大長谷第二発電所ほか</v>
      </c>
      <c r="S6" s="72" t="str">
        <f t="shared" si="6"/>
        <v>平成34年1月31日　新大長谷第一発電所</v>
      </c>
      <c r="T6" s="68" t="str">
        <f t="shared" si="6"/>
        <v>無</v>
      </c>
      <c r="U6" s="72" t="str">
        <f t="shared" si="6"/>
        <v>北陸電力株式会社</v>
      </c>
      <c r="V6" s="69" t="str">
        <f t="shared" si="6"/>
        <v>-</v>
      </c>
      <c r="W6" s="70">
        <f>W7</f>
        <v>421281</v>
      </c>
      <c r="X6" s="70">
        <f t="shared" si="6"/>
        <v>518325</v>
      </c>
      <c r="Y6" s="70">
        <f t="shared" si="6"/>
        <v>500917</v>
      </c>
      <c r="Z6" s="70">
        <f t="shared" si="6"/>
        <v>490791</v>
      </c>
      <c r="AA6" s="70">
        <f t="shared" si="6"/>
        <v>429712</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f t="shared" si="6"/>
        <v>583</v>
      </c>
      <c r="AP6" s="70">
        <f t="shared" si="6"/>
        <v>6291</v>
      </c>
      <c r="AQ6" s="70">
        <f t="shared" si="6"/>
        <v>421281</v>
      </c>
      <c r="AR6" s="70">
        <f t="shared" si="6"/>
        <v>518325</v>
      </c>
      <c r="AS6" s="70">
        <f t="shared" si="6"/>
        <v>500917</v>
      </c>
      <c r="AT6" s="70">
        <f t="shared" si="6"/>
        <v>491374</v>
      </c>
      <c r="AU6" s="70">
        <f t="shared" si="6"/>
        <v>436003</v>
      </c>
      <c r="AV6" s="70">
        <f t="shared" si="6"/>
        <v>3449105</v>
      </c>
      <c r="AW6" s="70">
        <f t="shared" si="6"/>
        <v>794064</v>
      </c>
      <c r="AX6" s="70">
        <f t="shared" si="6"/>
        <v>4243169</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2.8">
      <c r="A7" s="50"/>
      <c r="B7" s="78" t="s">
        <v>115</v>
      </c>
      <c r="C7" s="78" t="s">
        <v>116</v>
      </c>
      <c r="D7" s="78" t="s">
        <v>117</v>
      </c>
      <c r="E7" s="78" t="s">
        <v>118</v>
      </c>
      <c r="F7" s="78" t="s">
        <v>119</v>
      </c>
      <c r="G7" s="78" t="s">
        <v>120</v>
      </c>
      <c r="H7" s="78" t="s">
        <v>121</v>
      </c>
      <c r="I7" s="78" t="s">
        <v>122</v>
      </c>
      <c r="J7" s="78" t="s">
        <v>123</v>
      </c>
      <c r="K7" s="78" t="s">
        <v>124</v>
      </c>
      <c r="L7" s="79">
        <v>80.900000000000006</v>
      </c>
      <c r="M7" s="80">
        <v>19</v>
      </c>
      <c r="N7" s="80" t="s">
        <v>125</v>
      </c>
      <c r="O7" s="81" t="s">
        <v>125</v>
      </c>
      <c r="P7" s="81">
        <v>1</v>
      </c>
      <c r="Q7" s="81" t="s">
        <v>125</v>
      </c>
      <c r="R7" s="82" t="s">
        <v>126</v>
      </c>
      <c r="S7" s="82" t="s">
        <v>127</v>
      </c>
      <c r="T7" s="83" t="s">
        <v>128</v>
      </c>
      <c r="U7" s="82" t="s">
        <v>129</v>
      </c>
      <c r="V7" s="79" t="s">
        <v>125</v>
      </c>
      <c r="W7" s="81">
        <v>421281</v>
      </c>
      <c r="X7" s="81">
        <v>518325</v>
      </c>
      <c r="Y7" s="81">
        <v>500917</v>
      </c>
      <c r="Z7" s="81">
        <v>490791</v>
      </c>
      <c r="AA7" s="81">
        <v>429712</v>
      </c>
      <c r="AB7" s="81" t="s">
        <v>125</v>
      </c>
      <c r="AC7" s="81" t="s">
        <v>125</v>
      </c>
      <c r="AD7" s="81" t="s">
        <v>125</v>
      </c>
      <c r="AE7" s="81" t="s">
        <v>125</v>
      </c>
      <c r="AF7" s="81" t="s">
        <v>125</v>
      </c>
      <c r="AG7" s="81" t="s">
        <v>125</v>
      </c>
      <c r="AH7" s="81" t="s">
        <v>125</v>
      </c>
      <c r="AI7" s="81" t="s">
        <v>125</v>
      </c>
      <c r="AJ7" s="81" t="s">
        <v>125</v>
      </c>
      <c r="AK7" s="81" t="s">
        <v>125</v>
      </c>
      <c r="AL7" s="81" t="s">
        <v>125</v>
      </c>
      <c r="AM7" s="81" t="s">
        <v>125</v>
      </c>
      <c r="AN7" s="81" t="s">
        <v>125</v>
      </c>
      <c r="AO7" s="81">
        <v>583</v>
      </c>
      <c r="AP7" s="81">
        <v>6291</v>
      </c>
      <c r="AQ7" s="81">
        <v>421281</v>
      </c>
      <c r="AR7" s="81">
        <v>518325</v>
      </c>
      <c r="AS7" s="81">
        <v>500917</v>
      </c>
      <c r="AT7" s="81">
        <v>491374</v>
      </c>
      <c r="AU7" s="81">
        <v>436003</v>
      </c>
      <c r="AV7" s="81">
        <v>3449105</v>
      </c>
      <c r="AW7" s="81">
        <v>794064</v>
      </c>
      <c r="AX7" s="81">
        <v>4243169</v>
      </c>
      <c r="AY7" s="84">
        <v>109.3</v>
      </c>
      <c r="AZ7" s="84">
        <v>127.1</v>
      </c>
      <c r="BA7" s="84">
        <v>122.1</v>
      </c>
      <c r="BB7" s="84">
        <v>125.5</v>
      </c>
      <c r="BC7" s="84">
        <v>138</v>
      </c>
      <c r="BD7" s="84">
        <v>110.1</v>
      </c>
      <c r="BE7" s="84">
        <v>119.7</v>
      </c>
      <c r="BF7" s="84">
        <v>125.7</v>
      </c>
      <c r="BG7" s="84">
        <v>129.69999999999999</v>
      </c>
      <c r="BH7" s="84">
        <v>135.9</v>
      </c>
      <c r="BI7" s="84">
        <v>100</v>
      </c>
      <c r="BJ7" s="84">
        <v>115.6</v>
      </c>
      <c r="BK7" s="84">
        <v>133.9</v>
      </c>
      <c r="BL7" s="84">
        <v>125.5</v>
      </c>
      <c r="BM7" s="84">
        <v>126.9</v>
      </c>
      <c r="BN7" s="84">
        <v>138.80000000000001</v>
      </c>
      <c r="BO7" s="84">
        <v>112.7</v>
      </c>
      <c r="BP7" s="84">
        <v>121.8</v>
      </c>
      <c r="BQ7" s="84">
        <v>124.8</v>
      </c>
      <c r="BR7" s="84">
        <v>130.4</v>
      </c>
      <c r="BS7" s="84">
        <v>136.30000000000001</v>
      </c>
      <c r="BT7" s="84">
        <v>100</v>
      </c>
      <c r="BU7" s="84">
        <v>726.7</v>
      </c>
      <c r="BV7" s="84">
        <v>1265.2</v>
      </c>
      <c r="BW7" s="84">
        <v>315.2</v>
      </c>
      <c r="BX7" s="84">
        <v>212</v>
      </c>
      <c r="BY7" s="84">
        <v>371.3</v>
      </c>
      <c r="BZ7" s="84">
        <v>1317.9</v>
      </c>
      <c r="CA7" s="84">
        <v>992.4</v>
      </c>
      <c r="CB7" s="84">
        <v>638.79999999999995</v>
      </c>
      <c r="CC7" s="84">
        <v>716.7</v>
      </c>
      <c r="CD7" s="84">
        <v>688</v>
      </c>
      <c r="CE7" s="84">
        <v>100</v>
      </c>
      <c r="CF7" s="84">
        <v>7394</v>
      </c>
      <c r="CG7" s="84">
        <v>5946.4</v>
      </c>
      <c r="CH7" s="84">
        <v>6207.5</v>
      </c>
      <c r="CI7" s="84">
        <v>6579.8</v>
      </c>
      <c r="CJ7" s="84">
        <v>7224.3</v>
      </c>
      <c r="CK7" s="84">
        <v>7970</v>
      </c>
      <c r="CL7" s="84">
        <v>7914.4</v>
      </c>
      <c r="CM7" s="84">
        <v>7493.6</v>
      </c>
      <c r="CN7" s="84">
        <v>8014.2</v>
      </c>
      <c r="CO7" s="84">
        <v>8260</v>
      </c>
      <c r="CP7" s="81">
        <v>1533809</v>
      </c>
      <c r="CQ7" s="81">
        <v>2012893</v>
      </c>
      <c r="CR7" s="81">
        <v>1803285</v>
      </c>
      <c r="CS7" s="81">
        <v>1833213</v>
      </c>
      <c r="CT7" s="81">
        <v>2401357</v>
      </c>
      <c r="CU7" s="81">
        <v>1043769</v>
      </c>
      <c r="CV7" s="81">
        <v>1160012</v>
      </c>
      <c r="CW7" s="81">
        <v>1146099</v>
      </c>
      <c r="CX7" s="81">
        <v>1494682</v>
      </c>
      <c r="CY7" s="81">
        <v>1543942</v>
      </c>
      <c r="CZ7" s="81">
        <v>144990</v>
      </c>
      <c r="DA7" s="84">
        <v>34.299999999999997</v>
      </c>
      <c r="DB7" s="84">
        <v>42.2</v>
      </c>
      <c r="DC7" s="84">
        <v>40.700000000000003</v>
      </c>
      <c r="DD7" s="84">
        <v>38.6</v>
      </c>
      <c r="DE7" s="84">
        <v>34.299999999999997</v>
      </c>
      <c r="DF7" s="84">
        <v>37.299999999999997</v>
      </c>
      <c r="DG7" s="84">
        <v>36.299999999999997</v>
      </c>
      <c r="DH7" s="84">
        <v>38.4</v>
      </c>
      <c r="DI7" s="84">
        <v>37.700000000000003</v>
      </c>
      <c r="DJ7" s="84">
        <v>36.200000000000003</v>
      </c>
      <c r="DK7" s="84">
        <v>21.2</v>
      </c>
      <c r="DL7" s="84">
        <v>22.3</v>
      </c>
      <c r="DM7" s="84">
        <v>25.7</v>
      </c>
      <c r="DN7" s="84">
        <v>24</v>
      </c>
      <c r="DO7" s="84">
        <v>17.2</v>
      </c>
      <c r="DP7" s="84">
        <v>22.3</v>
      </c>
      <c r="DQ7" s="84">
        <v>22.1</v>
      </c>
      <c r="DR7" s="84">
        <v>21.1</v>
      </c>
      <c r="DS7" s="84">
        <v>20</v>
      </c>
      <c r="DT7" s="84">
        <v>18.2</v>
      </c>
      <c r="DU7" s="84">
        <v>175.9</v>
      </c>
      <c r="DV7" s="84">
        <v>133</v>
      </c>
      <c r="DW7" s="84">
        <v>118.7</v>
      </c>
      <c r="DX7" s="84">
        <v>95.8</v>
      </c>
      <c r="DY7" s="84">
        <v>77.099999999999994</v>
      </c>
      <c r="DZ7" s="84">
        <v>146.19999999999999</v>
      </c>
      <c r="EA7" s="84">
        <v>130.19999999999999</v>
      </c>
      <c r="EB7" s="84">
        <v>128.80000000000001</v>
      </c>
      <c r="EC7" s="84">
        <v>109.9</v>
      </c>
      <c r="ED7" s="84">
        <v>103.6</v>
      </c>
      <c r="EE7" s="84">
        <v>57.8</v>
      </c>
      <c r="EF7" s="84">
        <v>58.9</v>
      </c>
      <c r="EG7" s="84">
        <v>62.2</v>
      </c>
      <c r="EH7" s="84">
        <v>61.2</v>
      </c>
      <c r="EI7" s="84">
        <v>62.7</v>
      </c>
      <c r="EJ7" s="84">
        <v>57</v>
      </c>
      <c r="EK7" s="84">
        <v>57.7</v>
      </c>
      <c r="EL7" s="84">
        <v>59.8</v>
      </c>
      <c r="EM7" s="84">
        <v>59.6</v>
      </c>
      <c r="EN7" s="84">
        <v>60.3</v>
      </c>
      <c r="EO7" s="84">
        <v>7.7</v>
      </c>
      <c r="EP7" s="84">
        <v>19.100000000000001</v>
      </c>
      <c r="EQ7" s="84">
        <v>17.3</v>
      </c>
      <c r="ER7" s="84">
        <v>18</v>
      </c>
      <c r="ES7" s="84">
        <v>18.7</v>
      </c>
      <c r="ET7" s="84">
        <v>2.8</v>
      </c>
      <c r="EU7" s="84">
        <v>15.4</v>
      </c>
      <c r="EV7" s="84">
        <v>16.2</v>
      </c>
      <c r="EW7" s="84">
        <v>18.7</v>
      </c>
      <c r="EX7" s="84">
        <v>20.5</v>
      </c>
      <c r="EY7" s="81">
        <v>140490</v>
      </c>
      <c r="EZ7" s="84">
        <v>34.299999999999997</v>
      </c>
      <c r="FA7" s="84">
        <v>42.2</v>
      </c>
      <c r="FB7" s="84">
        <v>40.700000000000003</v>
      </c>
      <c r="FC7" s="84">
        <v>39.799999999999997</v>
      </c>
      <c r="FD7" s="84">
        <v>34.9</v>
      </c>
      <c r="FE7" s="84">
        <v>37.5</v>
      </c>
      <c r="FF7" s="84">
        <v>37</v>
      </c>
      <c r="FG7" s="84">
        <v>39.5</v>
      </c>
      <c r="FH7" s="84">
        <v>39.1</v>
      </c>
      <c r="FI7" s="84">
        <v>37.299999999999997</v>
      </c>
      <c r="FJ7" s="84">
        <v>21.2</v>
      </c>
      <c r="FK7" s="84">
        <v>22.3</v>
      </c>
      <c r="FL7" s="84">
        <v>25.7</v>
      </c>
      <c r="FM7" s="84">
        <v>24.1</v>
      </c>
      <c r="FN7" s="84">
        <v>18.2</v>
      </c>
      <c r="FO7" s="84">
        <v>23.1</v>
      </c>
      <c r="FP7" s="84">
        <v>22.6</v>
      </c>
      <c r="FQ7" s="84">
        <v>22</v>
      </c>
      <c r="FR7" s="84">
        <v>21.4</v>
      </c>
      <c r="FS7" s="84">
        <v>19.2</v>
      </c>
      <c r="FT7" s="84">
        <v>175.9</v>
      </c>
      <c r="FU7" s="84">
        <v>133</v>
      </c>
      <c r="FV7" s="84">
        <v>118.7</v>
      </c>
      <c r="FW7" s="84">
        <v>96.3</v>
      </c>
      <c r="FX7" s="84">
        <v>81</v>
      </c>
      <c r="FY7" s="84">
        <v>146</v>
      </c>
      <c r="FZ7" s="84">
        <v>120.9</v>
      </c>
      <c r="GA7" s="84">
        <v>105.7</v>
      </c>
      <c r="GB7" s="84">
        <v>89.4</v>
      </c>
      <c r="GC7" s="84">
        <v>83.2</v>
      </c>
      <c r="GD7" s="84">
        <v>57.8</v>
      </c>
      <c r="GE7" s="84">
        <v>58.9</v>
      </c>
      <c r="GF7" s="84">
        <v>62.2</v>
      </c>
      <c r="GG7" s="84">
        <v>63.3</v>
      </c>
      <c r="GH7" s="84">
        <v>64.7</v>
      </c>
      <c r="GI7" s="84">
        <v>57.6</v>
      </c>
      <c r="GJ7" s="84">
        <v>58.6</v>
      </c>
      <c r="GK7" s="84">
        <v>61.3</v>
      </c>
      <c r="GL7" s="84">
        <v>61.7</v>
      </c>
      <c r="GM7" s="84">
        <v>62.1</v>
      </c>
      <c r="GN7" s="84">
        <v>7.7</v>
      </c>
      <c r="GO7" s="84">
        <v>19.100000000000001</v>
      </c>
      <c r="GP7" s="84">
        <v>17.3</v>
      </c>
      <c r="GQ7" s="84">
        <v>17.600000000000001</v>
      </c>
      <c r="GR7" s="84">
        <v>14.7</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v>4500</v>
      </c>
      <c r="KW7" s="84" t="s">
        <v>125</v>
      </c>
      <c r="KX7" s="84" t="s">
        <v>125</v>
      </c>
      <c r="KY7" s="84" t="s">
        <v>125</v>
      </c>
      <c r="KZ7" s="84">
        <v>1.5</v>
      </c>
      <c r="LA7" s="84">
        <v>16</v>
      </c>
      <c r="LB7" s="84">
        <v>12.1</v>
      </c>
      <c r="LC7" s="84">
        <v>7.1</v>
      </c>
      <c r="LD7" s="84">
        <v>8.9</v>
      </c>
      <c r="LE7" s="84">
        <v>11.8</v>
      </c>
      <c r="LF7" s="84">
        <v>15.3</v>
      </c>
      <c r="LG7" s="84" t="s">
        <v>125</v>
      </c>
      <c r="LH7" s="84" t="s">
        <v>125</v>
      </c>
      <c r="LI7" s="84" t="s">
        <v>125</v>
      </c>
      <c r="LJ7" s="84">
        <v>0</v>
      </c>
      <c r="LK7" s="84">
        <v>0.2</v>
      </c>
      <c r="LL7" s="84">
        <v>1.4</v>
      </c>
      <c r="LM7" s="84">
        <v>8.6</v>
      </c>
      <c r="LN7" s="84">
        <v>2</v>
      </c>
      <c r="LO7" s="84">
        <v>1.4</v>
      </c>
      <c r="LP7" s="84">
        <v>2.9</v>
      </c>
      <c r="LQ7" s="84" t="s">
        <v>125</v>
      </c>
      <c r="LR7" s="84" t="s">
        <v>125</v>
      </c>
      <c r="LS7" s="84" t="s">
        <v>125</v>
      </c>
      <c r="LT7" s="84">
        <v>0</v>
      </c>
      <c r="LU7" s="84">
        <v>0</v>
      </c>
      <c r="LV7" s="84">
        <v>298.60000000000002</v>
      </c>
      <c r="LW7" s="84">
        <v>1092.0999999999999</v>
      </c>
      <c r="LX7" s="84">
        <v>1128.5999999999999</v>
      </c>
      <c r="LY7" s="84">
        <v>596.79999999999995</v>
      </c>
      <c r="LZ7" s="84">
        <v>510.2</v>
      </c>
      <c r="MA7" s="84" t="s">
        <v>125</v>
      </c>
      <c r="MB7" s="84" t="s">
        <v>125</v>
      </c>
      <c r="MC7" s="84" t="s">
        <v>125</v>
      </c>
      <c r="MD7" s="84">
        <v>0.4</v>
      </c>
      <c r="ME7" s="84">
        <v>7</v>
      </c>
      <c r="MF7" s="84">
        <v>1.7</v>
      </c>
      <c r="MG7" s="84">
        <v>2.9</v>
      </c>
      <c r="MH7" s="84">
        <v>3.4</v>
      </c>
      <c r="MI7" s="84">
        <v>5.6</v>
      </c>
      <c r="MJ7" s="84">
        <v>11.5</v>
      </c>
      <c r="MK7" s="84" t="s">
        <v>125</v>
      </c>
      <c r="ML7" s="84" t="s">
        <v>125</v>
      </c>
      <c r="MM7" s="84" t="s">
        <v>125</v>
      </c>
      <c r="MN7" s="84">
        <v>100</v>
      </c>
      <c r="MO7" s="84">
        <v>100</v>
      </c>
      <c r="MP7" s="84">
        <v>77.7</v>
      </c>
      <c r="MQ7" s="84">
        <v>100</v>
      </c>
      <c r="MR7" s="84">
        <v>100</v>
      </c>
      <c r="MS7" s="84">
        <v>100</v>
      </c>
      <c r="MT7" s="84">
        <v>100</v>
      </c>
      <c r="MU7" s="84">
        <v>18</v>
      </c>
      <c r="MV7" s="84">
        <v>18</v>
      </c>
      <c r="MW7" s="84">
        <v>19</v>
      </c>
      <c r="MX7" s="84">
        <v>19</v>
      </c>
      <c r="MY7" s="84" t="s">
        <v>125</v>
      </c>
      <c r="MZ7" s="84" t="s">
        <v>125</v>
      </c>
      <c r="NA7" s="84" t="s">
        <v>125</v>
      </c>
      <c r="NB7" s="84" t="s">
        <v>125</v>
      </c>
      <c r="NC7" s="84" t="s">
        <v>125</v>
      </c>
      <c r="ND7" s="84" t="s">
        <v>125</v>
      </c>
      <c r="NE7" s="84" t="s">
        <v>125</v>
      </c>
      <c r="NF7" s="84" t="s">
        <v>125</v>
      </c>
      <c r="NG7" s="84" t="s">
        <v>125</v>
      </c>
      <c r="NH7" s="84" t="s">
        <v>125</v>
      </c>
      <c r="NI7" s="84" t="s">
        <v>125</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f>IF(SUM($P$7,$NG$7:$NJ$7)=0,FALSE,TRUE)</f>
        <v>1</v>
      </c>
      <c r="MB8" s="88" t="s">
        <v>130</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（最大出力合計144,990kW）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（最大出力合計140,490kW）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（最大出力合計4,500kW）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109.3</v>
      </c>
      <c r="AZ11" s="96">
        <f>AZ7</f>
        <v>127.1</v>
      </c>
      <c r="BA11" s="96">
        <f>BA7</f>
        <v>122.1</v>
      </c>
      <c r="BB11" s="96">
        <f>BB7</f>
        <v>125.5</v>
      </c>
      <c r="BC11" s="96">
        <f>BC7</f>
        <v>138</v>
      </c>
      <c r="BD11" s="85"/>
      <c r="BE11" s="85"/>
      <c r="BF11" s="85"/>
      <c r="BG11" s="85"/>
      <c r="BH11" s="85"/>
      <c r="BI11" s="95" t="s">
        <v>139</v>
      </c>
      <c r="BJ11" s="96">
        <f>BJ7</f>
        <v>115.6</v>
      </c>
      <c r="BK11" s="96">
        <f>BK7</f>
        <v>133.9</v>
      </c>
      <c r="BL11" s="96">
        <f>BL7</f>
        <v>125.5</v>
      </c>
      <c r="BM11" s="96">
        <f>BM7</f>
        <v>126.9</v>
      </c>
      <c r="BN11" s="96">
        <f>BN7</f>
        <v>138.80000000000001</v>
      </c>
      <c r="BO11" s="85"/>
      <c r="BP11" s="85"/>
      <c r="BQ11" s="85"/>
      <c r="BR11" s="85"/>
      <c r="BS11" s="85"/>
      <c r="BT11" s="95" t="s">
        <v>140</v>
      </c>
      <c r="BU11" s="96">
        <f>BU7</f>
        <v>726.7</v>
      </c>
      <c r="BV11" s="96">
        <f>BV7</f>
        <v>1265.2</v>
      </c>
      <c r="BW11" s="96">
        <f>BW7</f>
        <v>315.2</v>
      </c>
      <c r="BX11" s="96">
        <f>BX7</f>
        <v>212</v>
      </c>
      <c r="BY11" s="96">
        <f>BY7</f>
        <v>371.3</v>
      </c>
      <c r="BZ11" s="85"/>
      <c r="CA11" s="85"/>
      <c r="CB11" s="85"/>
      <c r="CC11" s="85"/>
      <c r="CD11" s="85"/>
      <c r="CE11" s="95" t="s">
        <v>138</v>
      </c>
      <c r="CF11" s="96">
        <f>CF7</f>
        <v>7394</v>
      </c>
      <c r="CG11" s="96">
        <f>CG7</f>
        <v>5946.4</v>
      </c>
      <c r="CH11" s="96">
        <f>CH7</f>
        <v>6207.5</v>
      </c>
      <c r="CI11" s="96">
        <f>CI7</f>
        <v>6579.8</v>
      </c>
      <c r="CJ11" s="96">
        <f>CJ7</f>
        <v>7224.3</v>
      </c>
      <c r="CK11" s="85"/>
      <c r="CL11" s="85"/>
      <c r="CM11" s="85"/>
      <c r="CN11" s="85"/>
      <c r="CO11" s="95" t="s">
        <v>138</v>
      </c>
      <c r="CP11" s="97">
        <f>CP7</f>
        <v>1533809</v>
      </c>
      <c r="CQ11" s="97">
        <f>CQ7</f>
        <v>2012893</v>
      </c>
      <c r="CR11" s="97">
        <f>CR7</f>
        <v>1803285</v>
      </c>
      <c r="CS11" s="97">
        <f>CS7</f>
        <v>1833213</v>
      </c>
      <c r="CT11" s="97">
        <f>CT7</f>
        <v>2401357</v>
      </c>
      <c r="CU11" s="85"/>
      <c r="CV11" s="85"/>
      <c r="CW11" s="85"/>
      <c r="CX11" s="85"/>
      <c r="CY11" s="85"/>
      <c r="CZ11" s="95" t="s">
        <v>138</v>
      </c>
      <c r="DA11" s="96">
        <f>DA7</f>
        <v>34.299999999999997</v>
      </c>
      <c r="DB11" s="96">
        <f>DB7</f>
        <v>42.2</v>
      </c>
      <c r="DC11" s="96">
        <f>DC7</f>
        <v>40.700000000000003</v>
      </c>
      <c r="DD11" s="96">
        <f>DD7</f>
        <v>38.6</v>
      </c>
      <c r="DE11" s="96">
        <f>DE7</f>
        <v>34.299999999999997</v>
      </c>
      <c r="DF11" s="85"/>
      <c r="DG11" s="85"/>
      <c r="DH11" s="85"/>
      <c r="DI11" s="85"/>
      <c r="DJ11" s="95" t="s">
        <v>138</v>
      </c>
      <c r="DK11" s="96">
        <f>DK7</f>
        <v>21.2</v>
      </c>
      <c r="DL11" s="96">
        <f>DL7</f>
        <v>22.3</v>
      </c>
      <c r="DM11" s="96">
        <f>DM7</f>
        <v>25.7</v>
      </c>
      <c r="DN11" s="96">
        <f>DN7</f>
        <v>24</v>
      </c>
      <c r="DO11" s="96">
        <f>DO7</f>
        <v>17.2</v>
      </c>
      <c r="DP11" s="85"/>
      <c r="DQ11" s="85"/>
      <c r="DR11" s="85"/>
      <c r="DS11" s="85"/>
      <c r="DT11" s="95" t="s">
        <v>138</v>
      </c>
      <c r="DU11" s="96">
        <f>DU7</f>
        <v>175.9</v>
      </c>
      <c r="DV11" s="96">
        <f>DV7</f>
        <v>133</v>
      </c>
      <c r="DW11" s="96">
        <f>DW7</f>
        <v>118.7</v>
      </c>
      <c r="DX11" s="96">
        <f>DX7</f>
        <v>95.8</v>
      </c>
      <c r="DY11" s="96">
        <f>DY7</f>
        <v>77.099999999999994</v>
      </c>
      <c r="DZ11" s="85"/>
      <c r="EA11" s="85"/>
      <c r="EB11" s="85"/>
      <c r="EC11" s="85"/>
      <c r="ED11" s="95" t="s">
        <v>138</v>
      </c>
      <c r="EE11" s="96">
        <f>EE7</f>
        <v>57.8</v>
      </c>
      <c r="EF11" s="96">
        <f>EF7</f>
        <v>58.9</v>
      </c>
      <c r="EG11" s="96">
        <f>EG7</f>
        <v>62.2</v>
      </c>
      <c r="EH11" s="96">
        <f>EH7</f>
        <v>61.2</v>
      </c>
      <c r="EI11" s="96">
        <f>EI7</f>
        <v>62.7</v>
      </c>
      <c r="EJ11" s="85"/>
      <c r="EK11" s="85"/>
      <c r="EL11" s="85"/>
      <c r="EM11" s="85"/>
      <c r="EN11" s="95" t="s">
        <v>138</v>
      </c>
      <c r="EO11" s="96">
        <f>EO7</f>
        <v>7.7</v>
      </c>
      <c r="EP11" s="96">
        <f>EP7</f>
        <v>19.100000000000001</v>
      </c>
      <c r="EQ11" s="96">
        <f>EQ7</f>
        <v>17.3</v>
      </c>
      <c r="ER11" s="96">
        <f>ER7</f>
        <v>18</v>
      </c>
      <c r="ES11" s="96">
        <f>ES7</f>
        <v>18.7</v>
      </c>
      <c r="ET11" s="85"/>
      <c r="EU11" s="85"/>
      <c r="EV11" s="85"/>
      <c r="EW11" s="85"/>
      <c r="EX11" s="85"/>
      <c r="EY11" s="95" t="s">
        <v>138</v>
      </c>
      <c r="EZ11" s="96">
        <f>EZ7</f>
        <v>34.299999999999997</v>
      </c>
      <c r="FA11" s="96">
        <f>FA7</f>
        <v>42.2</v>
      </c>
      <c r="FB11" s="96">
        <f>FB7</f>
        <v>40.700000000000003</v>
      </c>
      <c r="FC11" s="96">
        <f>FC7</f>
        <v>39.799999999999997</v>
      </c>
      <c r="FD11" s="96">
        <f>FD7</f>
        <v>34.9</v>
      </c>
      <c r="FE11" s="85"/>
      <c r="FF11" s="85"/>
      <c r="FG11" s="85"/>
      <c r="FH11" s="85"/>
      <c r="FI11" s="95" t="s">
        <v>138</v>
      </c>
      <c r="FJ11" s="96">
        <f>FJ7</f>
        <v>21.2</v>
      </c>
      <c r="FK11" s="96">
        <f>FK7</f>
        <v>22.3</v>
      </c>
      <c r="FL11" s="96">
        <f>FL7</f>
        <v>25.7</v>
      </c>
      <c r="FM11" s="96">
        <f>FM7</f>
        <v>24.1</v>
      </c>
      <c r="FN11" s="96">
        <f>FN7</f>
        <v>18.2</v>
      </c>
      <c r="FO11" s="85"/>
      <c r="FP11" s="85"/>
      <c r="FQ11" s="85"/>
      <c r="FR11" s="85"/>
      <c r="FS11" s="95" t="s">
        <v>138</v>
      </c>
      <c r="FT11" s="96">
        <f>FT7</f>
        <v>175.9</v>
      </c>
      <c r="FU11" s="96">
        <f>FU7</f>
        <v>133</v>
      </c>
      <c r="FV11" s="96">
        <f>FV7</f>
        <v>118.7</v>
      </c>
      <c r="FW11" s="96">
        <f>FW7</f>
        <v>96.3</v>
      </c>
      <c r="FX11" s="96">
        <f>FX7</f>
        <v>81</v>
      </c>
      <c r="FY11" s="85"/>
      <c r="FZ11" s="85"/>
      <c r="GA11" s="85"/>
      <c r="GB11" s="85"/>
      <c r="GC11" s="95" t="s">
        <v>138</v>
      </c>
      <c r="GD11" s="96">
        <f>GD7</f>
        <v>57.8</v>
      </c>
      <c r="GE11" s="96">
        <f>GE7</f>
        <v>58.9</v>
      </c>
      <c r="GF11" s="96">
        <f>GF7</f>
        <v>62.2</v>
      </c>
      <c r="GG11" s="96">
        <f>GG7</f>
        <v>63.3</v>
      </c>
      <c r="GH11" s="96">
        <f>GH7</f>
        <v>64.7</v>
      </c>
      <c r="GI11" s="85"/>
      <c r="GJ11" s="85"/>
      <c r="GK11" s="85"/>
      <c r="GL11" s="85"/>
      <c r="GM11" s="95" t="s">
        <v>138</v>
      </c>
      <c r="GN11" s="96">
        <f>GN7</f>
        <v>7.7</v>
      </c>
      <c r="GO11" s="96">
        <f>GO7</f>
        <v>19.100000000000001</v>
      </c>
      <c r="GP11" s="96">
        <f>GP7</f>
        <v>17.3</v>
      </c>
      <c r="GQ11" s="96">
        <f>GQ7</f>
        <v>17.600000000000001</v>
      </c>
      <c r="GR11" s="96">
        <f>GR7</f>
        <v>14.7</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138</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138</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t="str">
        <f>KX7</f>
        <v>-</v>
      </c>
      <c r="KY11" s="96" t="str">
        <f>KY7</f>
        <v>-</v>
      </c>
      <c r="KZ11" s="96">
        <f>KZ7</f>
        <v>1.5</v>
      </c>
      <c r="LA11" s="96">
        <f>LA7</f>
        <v>16</v>
      </c>
      <c r="LB11" s="85"/>
      <c r="LC11" s="85"/>
      <c r="LD11" s="85"/>
      <c r="LE11" s="85"/>
      <c r="LF11" s="95" t="s">
        <v>138</v>
      </c>
      <c r="LG11" s="96" t="str">
        <f>LG7</f>
        <v>-</v>
      </c>
      <c r="LH11" s="96" t="str">
        <f>LH7</f>
        <v>-</v>
      </c>
      <c r="LI11" s="96" t="str">
        <f>LI7</f>
        <v>-</v>
      </c>
      <c r="LJ11" s="96">
        <f>LJ7</f>
        <v>0</v>
      </c>
      <c r="LK11" s="96">
        <f>LK7</f>
        <v>0.2</v>
      </c>
      <c r="LL11" s="85"/>
      <c r="LM11" s="85"/>
      <c r="LN11" s="85"/>
      <c r="LO11" s="85"/>
      <c r="LP11" s="95" t="s">
        <v>138</v>
      </c>
      <c r="LQ11" s="96" t="str">
        <f>LQ7</f>
        <v>-</v>
      </c>
      <c r="LR11" s="96" t="str">
        <f>LR7</f>
        <v>-</v>
      </c>
      <c r="LS11" s="96" t="str">
        <f>LS7</f>
        <v>-</v>
      </c>
      <c r="LT11" s="96">
        <f>LT7</f>
        <v>0</v>
      </c>
      <c r="LU11" s="96">
        <f>LU7</f>
        <v>0</v>
      </c>
      <c r="LV11" s="85"/>
      <c r="LW11" s="85"/>
      <c r="LX11" s="85"/>
      <c r="LY11" s="85"/>
      <c r="LZ11" s="95" t="s">
        <v>138</v>
      </c>
      <c r="MA11" s="96" t="str">
        <f>MA7</f>
        <v>-</v>
      </c>
      <c r="MB11" s="96" t="str">
        <f>MB7</f>
        <v>-</v>
      </c>
      <c r="MC11" s="96" t="str">
        <f>MC7</f>
        <v>-</v>
      </c>
      <c r="MD11" s="96">
        <f>MD7</f>
        <v>0.4</v>
      </c>
      <c r="ME11" s="96">
        <f>ME7</f>
        <v>7</v>
      </c>
      <c r="MF11" s="85"/>
      <c r="MG11" s="85"/>
      <c r="MH11" s="85"/>
      <c r="MI11" s="85"/>
      <c r="MJ11" s="95" t="s">
        <v>138</v>
      </c>
      <c r="MK11" s="96" t="str">
        <f>MK7</f>
        <v>-</v>
      </c>
      <c r="ML11" s="96" t="str">
        <f>ML7</f>
        <v>-</v>
      </c>
      <c r="MM11" s="96" t="str">
        <f>MM7</f>
        <v>-</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141</v>
      </c>
      <c r="AY12" s="96">
        <f>BD7</f>
        <v>110.1</v>
      </c>
      <c r="AZ12" s="96">
        <f>BE7</f>
        <v>119.7</v>
      </c>
      <c r="BA12" s="96">
        <f>BF7</f>
        <v>125.7</v>
      </c>
      <c r="BB12" s="96">
        <f>BG7</f>
        <v>129.69999999999999</v>
      </c>
      <c r="BC12" s="96">
        <f>BH7</f>
        <v>135.9</v>
      </c>
      <c r="BD12" s="85"/>
      <c r="BE12" s="85"/>
      <c r="BF12" s="85"/>
      <c r="BG12" s="85"/>
      <c r="BH12" s="85"/>
      <c r="BI12" s="95" t="s">
        <v>141</v>
      </c>
      <c r="BJ12" s="96">
        <f>BO7</f>
        <v>112.7</v>
      </c>
      <c r="BK12" s="96">
        <f>BP7</f>
        <v>121.8</v>
      </c>
      <c r="BL12" s="96">
        <f>BQ7</f>
        <v>124.8</v>
      </c>
      <c r="BM12" s="96">
        <f>BR7</f>
        <v>130.4</v>
      </c>
      <c r="BN12" s="96">
        <f>BS7</f>
        <v>136.30000000000001</v>
      </c>
      <c r="BO12" s="85"/>
      <c r="BP12" s="85"/>
      <c r="BQ12" s="85"/>
      <c r="BR12" s="85"/>
      <c r="BS12" s="85"/>
      <c r="BT12" s="95" t="s">
        <v>141</v>
      </c>
      <c r="BU12" s="96">
        <f>BZ7</f>
        <v>1317.9</v>
      </c>
      <c r="BV12" s="96">
        <f>CA7</f>
        <v>992.4</v>
      </c>
      <c r="BW12" s="96">
        <f>CB7</f>
        <v>638.79999999999995</v>
      </c>
      <c r="BX12" s="96">
        <f>CC7</f>
        <v>716.7</v>
      </c>
      <c r="BY12" s="96">
        <f>CD7</f>
        <v>688</v>
      </c>
      <c r="BZ12" s="85"/>
      <c r="CA12" s="85"/>
      <c r="CB12" s="85"/>
      <c r="CC12" s="85"/>
      <c r="CD12" s="85"/>
      <c r="CE12" s="95" t="s">
        <v>141</v>
      </c>
      <c r="CF12" s="96">
        <f>CK7</f>
        <v>7970</v>
      </c>
      <c r="CG12" s="96">
        <f>CL7</f>
        <v>7914.4</v>
      </c>
      <c r="CH12" s="96">
        <f>CM7</f>
        <v>7493.6</v>
      </c>
      <c r="CI12" s="96">
        <f>CN7</f>
        <v>8014.2</v>
      </c>
      <c r="CJ12" s="96">
        <f>CO7</f>
        <v>8260</v>
      </c>
      <c r="CK12" s="85"/>
      <c r="CL12" s="85"/>
      <c r="CM12" s="85"/>
      <c r="CN12" s="85"/>
      <c r="CO12" s="95" t="s">
        <v>141</v>
      </c>
      <c r="CP12" s="97">
        <f>CU7</f>
        <v>1043769</v>
      </c>
      <c r="CQ12" s="97">
        <f>CV7</f>
        <v>1160012</v>
      </c>
      <c r="CR12" s="97">
        <f>CW7</f>
        <v>1146099</v>
      </c>
      <c r="CS12" s="97">
        <f>CX7</f>
        <v>1494682</v>
      </c>
      <c r="CT12" s="97">
        <f>CY7</f>
        <v>1543942</v>
      </c>
      <c r="CU12" s="85"/>
      <c r="CV12" s="85"/>
      <c r="CW12" s="85"/>
      <c r="CX12" s="85"/>
      <c r="CY12" s="85"/>
      <c r="CZ12" s="95" t="s">
        <v>142</v>
      </c>
      <c r="DA12" s="96">
        <f>DF7</f>
        <v>37.299999999999997</v>
      </c>
      <c r="DB12" s="96">
        <f>DG7</f>
        <v>36.299999999999997</v>
      </c>
      <c r="DC12" s="96">
        <f>DH7</f>
        <v>38.4</v>
      </c>
      <c r="DD12" s="96">
        <f>DI7</f>
        <v>37.700000000000003</v>
      </c>
      <c r="DE12" s="96">
        <f>DJ7</f>
        <v>36.200000000000003</v>
      </c>
      <c r="DF12" s="85"/>
      <c r="DG12" s="85"/>
      <c r="DH12" s="85"/>
      <c r="DI12" s="85"/>
      <c r="DJ12" s="95" t="s">
        <v>141</v>
      </c>
      <c r="DK12" s="96">
        <f>DP7</f>
        <v>22.3</v>
      </c>
      <c r="DL12" s="96">
        <f>DQ7</f>
        <v>22.1</v>
      </c>
      <c r="DM12" s="96">
        <f>DR7</f>
        <v>21.1</v>
      </c>
      <c r="DN12" s="96">
        <f>DS7</f>
        <v>20</v>
      </c>
      <c r="DO12" s="96">
        <f>DT7</f>
        <v>18.2</v>
      </c>
      <c r="DP12" s="85"/>
      <c r="DQ12" s="85"/>
      <c r="DR12" s="85"/>
      <c r="DS12" s="85"/>
      <c r="DT12" s="95" t="s">
        <v>141</v>
      </c>
      <c r="DU12" s="96">
        <f>DZ7</f>
        <v>146.19999999999999</v>
      </c>
      <c r="DV12" s="96">
        <f>EA7</f>
        <v>130.19999999999999</v>
      </c>
      <c r="DW12" s="96">
        <f>EB7</f>
        <v>128.80000000000001</v>
      </c>
      <c r="DX12" s="96">
        <f>EC7</f>
        <v>109.9</v>
      </c>
      <c r="DY12" s="96">
        <f>ED7</f>
        <v>103.6</v>
      </c>
      <c r="DZ12" s="85"/>
      <c r="EA12" s="85"/>
      <c r="EB12" s="85"/>
      <c r="EC12" s="85"/>
      <c r="ED12" s="95" t="s">
        <v>143</v>
      </c>
      <c r="EE12" s="96">
        <f>EJ7</f>
        <v>57</v>
      </c>
      <c r="EF12" s="96">
        <f>EK7</f>
        <v>57.7</v>
      </c>
      <c r="EG12" s="96">
        <f>EL7</f>
        <v>59.8</v>
      </c>
      <c r="EH12" s="96">
        <f>EM7</f>
        <v>59.6</v>
      </c>
      <c r="EI12" s="96">
        <f>EN7</f>
        <v>60.3</v>
      </c>
      <c r="EJ12" s="85"/>
      <c r="EK12" s="85"/>
      <c r="EL12" s="85"/>
      <c r="EM12" s="85"/>
      <c r="EN12" s="95" t="s">
        <v>141</v>
      </c>
      <c r="EO12" s="96">
        <f>ET7</f>
        <v>2.8</v>
      </c>
      <c r="EP12" s="96">
        <f>EU7</f>
        <v>15.4</v>
      </c>
      <c r="EQ12" s="96">
        <f>EV7</f>
        <v>16.2</v>
      </c>
      <c r="ER12" s="96">
        <f>EW7</f>
        <v>18.7</v>
      </c>
      <c r="ES12" s="96">
        <f>EX7</f>
        <v>20.5</v>
      </c>
      <c r="ET12" s="85"/>
      <c r="EU12" s="85"/>
      <c r="EV12" s="85"/>
      <c r="EW12" s="85"/>
      <c r="EX12" s="85"/>
      <c r="EY12" s="95" t="s">
        <v>143</v>
      </c>
      <c r="EZ12" s="96">
        <f>IF($EZ$8,FE7,"-")</f>
        <v>37.5</v>
      </c>
      <c r="FA12" s="96">
        <f>IF($EZ$8,FF7,"-")</f>
        <v>37</v>
      </c>
      <c r="FB12" s="96">
        <f>IF($EZ$8,FG7,"-")</f>
        <v>39.5</v>
      </c>
      <c r="FC12" s="96">
        <f>IF($EZ$8,FH7,"-")</f>
        <v>39.1</v>
      </c>
      <c r="FD12" s="96">
        <f>IF($EZ$8,FI7,"-")</f>
        <v>37.299999999999997</v>
      </c>
      <c r="FE12" s="85"/>
      <c r="FF12" s="85"/>
      <c r="FG12" s="85"/>
      <c r="FH12" s="85"/>
      <c r="FI12" s="95" t="s">
        <v>143</v>
      </c>
      <c r="FJ12" s="96">
        <f>IF($FJ$8,FO7,"-")</f>
        <v>23.1</v>
      </c>
      <c r="FK12" s="96">
        <f>IF($FJ$8,FP7,"-")</f>
        <v>22.6</v>
      </c>
      <c r="FL12" s="96">
        <f>IF($FJ$8,FQ7,"-")</f>
        <v>22</v>
      </c>
      <c r="FM12" s="96">
        <f>IF($FJ$8,FR7,"-")</f>
        <v>21.4</v>
      </c>
      <c r="FN12" s="96">
        <f>IF($FJ$8,FS7,"-")</f>
        <v>19.2</v>
      </c>
      <c r="FO12" s="85"/>
      <c r="FP12" s="85"/>
      <c r="FQ12" s="85"/>
      <c r="FR12" s="85"/>
      <c r="FS12" s="95" t="s">
        <v>143</v>
      </c>
      <c r="FT12" s="96">
        <f>IF($FT$8,FY7,"-")</f>
        <v>146</v>
      </c>
      <c r="FU12" s="96">
        <f>IF($FT$8,FZ7,"-")</f>
        <v>120.9</v>
      </c>
      <c r="FV12" s="96">
        <f>IF($FT$8,GA7,"-")</f>
        <v>105.7</v>
      </c>
      <c r="FW12" s="96">
        <f>IF($FT$8,GB7,"-")</f>
        <v>89.4</v>
      </c>
      <c r="FX12" s="96">
        <f>IF($FT$8,GC7,"-")</f>
        <v>83.2</v>
      </c>
      <c r="FY12" s="85"/>
      <c r="FZ12" s="85"/>
      <c r="GA12" s="85"/>
      <c r="GB12" s="85"/>
      <c r="GC12" s="95" t="s">
        <v>143</v>
      </c>
      <c r="GD12" s="96">
        <f>IF($GD$8,GI7,"-")</f>
        <v>57.6</v>
      </c>
      <c r="GE12" s="96">
        <f>IF($GD$8,GJ7,"-")</f>
        <v>58.6</v>
      </c>
      <c r="GF12" s="96">
        <f>IF($GD$8,GK7,"-")</f>
        <v>61.3</v>
      </c>
      <c r="GG12" s="96">
        <f>IF($GD$8,GL7,"-")</f>
        <v>61.7</v>
      </c>
      <c r="GH12" s="96">
        <f>IF($GD$8,GM7,"-")</f>
        <v>62.1</v>
      </c>
      <c r="GI12" s="85"/>
      <c r="GJ12" s="85"/>
      <c r="GK12" s="85"/>
      <c r="GL12" s="85"/>
      <c r="GM12" s="95" t="s">
        <v>143</v>
      </c>
      <c r="GN12" s="96">
        <f>IF($GN$8,GS7,"-")</f>
        <v>1.8</v>
      </c>
      <c r="GO12" s="96">
        <f>IF($GN$8,GT7,"-")</f>
        <v>12.3</v>
      </c>
      <c r="GP12" s="96">
        <f>IF($GN$8,GU7,"-")</f>
        <v>11.9</v>
      </c>
      <c r="GQ12" s="96">
        <f>IF($GN$8,GV7,"-")</f>
        <v>13.3</v>
      </c>
      <c r="GR12" s="96">
        <f>IF($GN$8,GW7,"-")</f>
        <v>14.4</v>
      </c>
      <c r="GS12" s="85"/>
      <c r="GT12" s="85"/>
      <c r="GU12" s="85"/>
      <c r="GV12" s="85"/>
      <c r="GW12" s="85"/>
      <c r="GX12" s="95" t="s">
        <v>143</v>
      </c>
      <c r="GY12" s="96" t="str">
        <f>IF($GY$8,HD7,"-")</f>
        <v>-</v>
      </c>
      <c r="GZ12" s="96" t="str">
        <f>IF($GY$8,HE7,"-")</f>
        <v>-</v>
      </c>
      <c r="HA12" s="96" t="str">
        <f>IF($GY$8,HF7,"-")</f>
        <v>-</v>
      </c>
      <c r="HB12" s="96" t="str">
        <f>IF($GY$8,HG7,"-")</f>
        <v>-</v>
      </c>
      <c r="HC12" s="96" t="str">
        <f>IF($GY$8,HH7,"-")</f>
        <v>-</v>
      </c>
      <c r="HD12" s="85"/>
      <c r="HE12" s="85"/>
      <c r="HF12" s="85"/>
      <c r="HG12" s="85"/>
      <c r="HH12" s="95" t="s">
        <v>143</v>
      </c>
      <c r="HI12" s="96" t="str">
        <f>IF($HI$8,HN7,"-")</f>
        <v>-</v>
      </c>
      <c r="HJ12" s="96" t="str">
        <f>IF($HI$8,HO7,"-")</f>
        <v>-</v>
      </c>
      <c r="HK12" s="96" t="str">
        <f>IF($HI$8,HP7,"-")</f>
        <v>-</v>
      </c>
      <c r="HL12" s="96" t="str">
        <f>IF($HI$8,HQ7,"-")</f>
        <v>-</v>
      </c>
      <c r="HM12" s="96" t="str">
        <f>IF($HI$8,HR7,"-")</f>
        <v>-</v>
      </c>
      <c r="HN12" s="85"/>
      <c r="HO12" s="85"/>
      <c r="HP12" s="85"/>
      <c r="HQ12" s="85"/>
      <c r="HR12" s="95" t="s">
        <v>143</v>
      </c>
      <c r="HS12" s="96" t="str">
        <f>IF($HS$8,HX7,"-")</f>
        <v>-</v>
      </c>
      <c r="HT12" s="96" t="str">
        <f>IF($HS$8,HY7,"-")</f>
        <v>-</v>
      </c>
      <c r="HU12" s="96" t="str">
        <f>IF($HS$8,HZ7,"-")</f>
        <v>-</v>
      </c>
      <c r="HV12" s="96" t="str">
        <f>IF($HS$8,IA7,"-")</f>
        <v>-</v>
      </c>
      <c r="HW12" s="96" t="str">
        <f>IF($HS$8,IB7,"-")</f>
        <v>-</v>
      </c>
      <c r="HX12" s="85"/>
      <c r="HY12" s="85"/>
      <c r="HZ12" s="85"/>
      <c r="IA12" s="85"/>
      <c r="IB12" s="95" t="s">
        <v>143</v>
      </c>
      <c r="IC12" s="96" t="str">
        <f>IF($IC$8,IH7,"-")</f>
        <v>-</v>
      </c>
      <c r="ID12" s="96" t="str">
        <f>IF($IC$8,II7,"-")</f>
        <v>-</v>
      </c>
      <c r="IE12" s="96" t="str">
        <f>IF($IC$8,IJ7,"-")</f>
        <v>-</v>
      </c>
      <c r="IF12" s="96" t="str">
        <f>IF($IC$8,IK7,"-")</f>
        <v>-</v>
      </c>
      <c r="IG12" s="96" t="str">
        <f>IF($IC$8,IL7,"-")</f>
        <v>-</v>
      </c>
      <c r="IH12" s="85"/>
      <c r="II12" s="85"/>
      <c r="IJ12" s="85"/>
      <c r="IK12" s="85"/>
      <c r="IL12" s="95" t="s">
        <v>143</v>
      </c>
      <c r="IM12" s="96" t="str">
        <f>IF($IM$8,IR7,"-")</f>
        <v>-</v>
      </c>
      <c r="IN12" s="96" t="str">
        <f>IF($IM$8,IS7,"-")</f>
        <v>-</v>
      </c>
      <c r="IO12" s="96" t="str">
        <f>IF($IM$8,IT7,"-")</f>
        <v>-</v>
      </c>
      <c r="IP12" s="96" t="str">
        <f>IF($IM$8,IU7,"-")</f>
        <v>-</v>
      </c>
      <c r="IQ12" s="96" t="str">
        <f>IF($IM$8,IV7,"-")</f>
        <v>-</v>
      </c>
      <c r="IR12" s="85"/>
      <c r="IS12" s="85"/>
      <c r="IT12" s="85"/>
      <c r="IU12" s="85"/>
      <c r="IV12" s="85"/>
      <c r="IW12" s="95" t="s">
        <v>143</v>
      </c>
      <c r="IX12" s="96" t="str">
        <f>IF($IX$8,JC7,"-")</f>
        <v>-</v>
      </c>
      <c r="IY12" s="96" t="str">
        <f>IF($IX$8,JD7,"-")</f>
        <v>-</v>
      </c>
      <c r="IZ12" s="96" t="str">
        <f>IF($IX$8,JE7,"-")</f>
        <v>-</v>
      </c>
      <c r="JA12" s="96" t="str">
        <f>IF($IX$8,JF7,"-")</f>
        <v>-</v>
      </c>
      <c r="JB12" s="96" t="str">
        <f>IF($IX$8,JG7,"-")</f>
        <v>-</v>
      </c>
      <c r="JC12" s="85"/>
      <c r="JD12" s="85"/>
      <c r="JE12" s="85"/>
      <c r="JF12" s="85"/>
      <c r="JG12" s="95" t="s">
        <v>143</v>
      </c>
      <c r="JH12" s="96" t="str">
        <f>IF($JH$8,JM7,"-")</f>
        <v>-</v>
      </c>
      <c r="JI12" s="96" t="str">
        <f>IF($JH$8,JN7,"-")</f>
        <v>-</v>
      </c>
      <c r="JJ12" s="96" t="str">
        <f>IF($JH$8,JO7,"-")</f>
        <v>-</v>
      </c>
      <c r="JK12" s="96" t="str">
        <f>IF($JH$8,JP7,"-")</f>
        <v>-</v>
      </c>
      <c r="JL12" s="96" t="str">
        <f>IF($JH$8,JQ7,"-")</f>
        <v>-</v>
      </c>
      <c r="JM12" s="85"/>
      <c r="JN12" s="85"/>
      <c r="JO12" s="85"/>
      <c r="JP12" s="85"/>
      <c r="JQ12" s="95" t="s">
        <v>143</v>
      </c>
      <c r="JR12" s="96" t="str">
        <f>IF($JR$8,JW7,"-")</f>
        <v>-</v>
      </c>
      <c r="JS12" s="96" t="str">
        <f>IF($JR$8,JX7,"-")</f>
        <v>-</v>
      </c>
      <c r="JT12" s="96" t="str">
        <f>IF($JR$8,JY7,"-")</f>
        <v>-</v>
      </c>
      <c r="JU12" s="96" t="str">
        <f>IF($JR$8,JZ7,"-")</f>
        <v>-</v>
      </c>
      <c r="JV12" s="96" t="str">
        <f>IF($JR$8,KA7,"-")</f>
        <v>-</v>
      </c>
      <c r="JW12" s="85"/>
      <c r="JX12" s="85"/>
      <c r="JY12" s="85"/>
      <c r="JZ12" s="85"/>
      <c r="KA12" s="95" t="s">
        <v>143</v>
      </c>
      <c r="KB12" s="96" t="str">
        <f>IF($KB$8,KG7,"-")</f>
        <v>-</v>
      </c>
      <c r="KC12" s="96" t="str">
        <f>IF($KB$8,KH7,"-")</f>
        <v>-</v>
      </c>
      <c r="KD12" s="96" t="str">
        <f>IF($KB$8,KI7,"-")</f>
        <v>-</v>
      </c>
      <c r="KE12" s="96" t="str">
        <f>IF($KB$8,KJ7,"-")</f>
        <v>-</v>
      </c>
      <c r="KF12" s="96" t="str">
        <f>IF($KB$8,KK7,"-")</f>
        <v>-</v>
      </c>
      <c r="KG12" s="85"/>
      <c r="KH12" s="85"/>
      <c r="KI12" s="85"/>
      <c r="KJ12" s="85"/>
      <c r="KK12" s="95" t="s">
        <v>143</v>
      </c>
      <c r="KL12" s="96" t="str">
        <f>IF($KL$8,KQ7,"-")</f>
        <v>-</v>
      </c>
      <c r="KM12" s="96" t="str">
        <f>IF($KL$8,KR7,"-")</f>
        <v>-</v>
      </c>
      <c r="KN12" s="96" t="str">
        <f>IF($KL$8,KS7,"-")</f>
        <v>-</v>
      </c>
      <c r="KO12" s="96" t="str">
        <f>IF($KL$8,KT7,"-")</f>
        <v>-</v>
      </c>
      <c r="KP12" s="96" t="str">
        <f>IF($KL$8,KU7,"-")</f>
        <v>-</v>
      </c>
      <c r="KQ12" s="85"/>
      <c r="KR12" s="85"/>
      <c r="KS12" s="85"/>
      <c r="KT12" s="85"/>
      <c r="KU12" s="85"/>
      <c r="KV12" s="95" t="s">
        <v>143</v>
      </c>
      <c r="KW12" s="96">
        <f>IF($KW$8,LB7,"-")</f>
        <v>12.1</v>
      </c>
      <c r="KX12" s="96">
        <f>IF($KW$8,LC7,"-")</f>
        <v>7.1</v>
      </c>
      <c r="KY12" s="96">
        <f>IF($KW$8,LD7,"-")</f>
        <v>8.9</v>
      </c>
      <c r="KZ12" s="96">
        <f>IF($KW$8,LE7,"-")</f>
        <v>11.8</v>
      </c>
      <c r="LA12" s="96">
        <f>IF($KW$8,LF7,"-")</f>
        <v>15.3</v>
      </c>
      <c r="LB12" s="85"/>
      <c r="LC12" s="85"/>
      <c r="LD12" s="85"/>
      <c r="LE12" s="85"/>
      <c r="LF12" s="95" t="s">
        <v>143</v>
      </c>
      <c r="LG12" s="96">
        <f>IF($LG$8,LL7,"-")</f>
        <v>1.4</v>
      </c>
      <c r="LH12" s="96">
        <f>IF($LG$8,LM7,"-")</f>
        <v>8.6</v>
      </c>
      <c r="LI12" s="96">
        <f>IF($LG$8,LN7,"-")</f>
        <v>2</v>
      </c>
      <c r="LJ12" s="96">
        <f>IF($LG$8,LO7,"-")</f>
        <v>1.4</v>
      </c>
      <c r="LK12" s="96">
        <f>IF($LG$8,LP7,"-")</f>
        <v>2.9</v>
      </c>
      <c r="LL12" s="85"/>
      <c r="LM12" s="85"/>
      <c r="LN12" s="85"/>
      <c r="LO12" s="85"/>
      <c r="LP12" s="95" t="s">
        <v>143</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143</v>
      </c>
      <c r="MA12" s="96">
        <f>IF($MA$8,MF7,"-")</f>
        <v>1.7</v>
      </c>
      <c r="MB12" s="96">
        <f>IF($MA$8,MG7,"-")</f>
        <v>2.9</v>
      </c>
      <c r="MC12" s="96">
        <f>IF($MA$8,MH7,"-")</f>
        <v>3.4</v>
      </c>
      <c r="MD12" s="96">
        <f>IF($MA$8,MI7,"-")</f>
        <v>5.6</v>
      </c>
      <c r="ME12" s="96">
        <f>IF($MA$8,MJ7,"-")</f>
        <v>11.5</v>
      </c>
      <c r="MF12" s="85"/>
      <c r="MG12" s="85"/>
      <c r="MH12" s="85"/>
      <c r="MI12" s="85"/>
      <c r="MJ12" s="95" t="s">
        <v>143</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144</v>
      </c>
      <c r="AY13" s="96">
        <f>$BI$7</f>
        <v>100</v>
      </c>
      <c r="AZ13" s="96">
        <f>$BI$7</f>
        <v>100</v>
      </c>
      <c r="BA13" s="96">
        <f>$BI$7</f>
        <v>100</v>
      </c>
      <c r="BB13" s="96">
        <f>$BI$7</f>
        <v>100</v>
      </c>
      <c r="BC13" s="96">
        <f>$BI$7</f>
        <v>100</v>
      </c>
      <c r="BD13" s="85"/>
      <c r="BE13" s="85"/>
      <c r="BF13" s="85"/>
      <c r="BG13" s="85"/>
      <c r="BH13" s="85"/>
      <c r="BI13" s="95" t="s">
        <v>144</v>
      </c>
      <c r="BJ13" s="96">
        <f>$BT$7</f>
        <v>100</v>
      </c>
      <c r="BK13" s="96">
        <f>$BT$7</f>
        <v>100</v>
      </c>
      <c r="BL13" s="96">
        <f>$BT$7</f>
        <v>100</v>
      </c>
      <c r="BM13" s="96">
        <f>$BT$7</f>
        <v>100</v>
      </c>
      <c r="BN13" s="96">
        <f>$BT$7</f>
        <v>100</v>
      </c>
      <c r="BO13" s="85"/>
      <c r="BP13" s="85"/>
      <c r="BQ13" s="85"/>
      <c r="BR13" s="85"/>
      <c r="BS13" s="85"/>
      <c r="BT13" s="95" t="s">
        <v>144</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145</v>
      </c>
      <c r="C14" s="100"/>
      <c r="D14" s="101"/>
      <c r="E14" s="100"/>
      <c r="F14" s="198" t="s">
        <v>146</v>
      </c>
      <c r="G14" s="19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7" t="s">
        <v>147</v>
      </c>
      <c r="C15" s="197"/>
      <c r="D15" s="101"/>
      <c r="E15" s="98">
        <v>1</v>
      </c>
      <c r="F15" s="197" t="s">
        <v>13</v>
      </c>
      <c r="G15" s="197"/>
      <c r="H15" s="103" t="s">
        <v>148</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149</v>
      </c>
      <c r="AY15" s="104"/>
      <c r="AZ15" s="104"/>
      <c r="BA15" s="104"/>
      <c r="BB15" s="104"/>
      <c r="BC15" s="104"/>
      <c r="BD15" s="101"/>
      <c r="BE15" s="101"/>
      <c r="BF15" s="101"/>
      <c r="BG15" s="101"/>
      <c r="BH15" s="101"/>
      <c r="BI15" s="102" t="s">
        <v>149</v>
      </c>
      <c r="BJ15" s="104"/>
      <c r="BK15" s="104"/>
      <c r="BL15" s="104"/>
      <c r="BM15" s="104"/>
      <c r="BN15" s="104"/>
      <c r="BO15" s="101"/>
      <c r="BP15" s="101"/>
      <c r="BQ15" s="101"/>
      <c r="BR15" s="101"/>
      <c r="BS15" s="101"/>
      <c r="BT15" s="102" t="s">
        <v>149</v>
      </c>
      <c r="BU15" s="104"/>
      <c r="BV15" s="104"/>
      <c r="BW15" s="104"/>
      <c r="BX15" s="104"/>
      <c r="BY15" s="104"/>
      <c r="BZ15" s="101"/>
      <c r="CA15" s="101"/>
      <c r="CB15" s="101"/>
      <c r="CC15" s="101"/>
      <c r="CD15" s="101"/>
      <c r="CE15" s="102" t="s">
        <v>149</v>
      </c>
      <c r="CF15" s="104"/>
      <c r="CG15" s="104"/>
      <c r="CH15" s="104"/>
      <c r="CI15" s="104"/>
      <c r="CJ15" s="104"/>
      <c r="CK15" s="101"/>
      <c r="CL15" s="101"/>
      <c r="CM15" s="101"/>
      <c r="CN15" s="101"/>
      <c r="CO15" s="102" t="s">
        <v>149</v>
      </c>
      <c r="CP15" s="104"/>
      <c r="CQ15" s="104"/>
      <c r="CR15" s="104"/>
      <c r="CS15" s="104"/>
      <c r="CT15" s="104"/>
      <c r="CU15" s="101"/>
      <c r="CV15" s="101"/>
      <c r="CW15" s="101"/>
      <c r="CX15" s="101"/>
      <c r="CY15" s="101"/>
      <c r="CZ15" s="102" t="s">
        <v>149</v>
      </c>
      <c r="DA15" s="104"/>
      <c r="DB15" s="104"/>
      <c r="DC15" s="104"/>
      <c r="DD15" s="104"/>
      <c r="DE15" s="104"/>
      <c r="DF15" s="101"/>
      <c r="DG15" s="101"/>
      <c r="DH15" s="101"/>
      <c r="DI15" s="101"/>
      <c r="DJ15" s="102" t="s">
        <v>149</v>
      </c>
      <c r="DK15" s="104"/>
      <c r="DL15" s="104"/>
      <c r="DM15" s="104"/>
      <c r="DN15" s="104"/>
      <c r="DO15" s="104"/>
      <c r="DP15" s="101"/>
      <c r="DQ15" s="101"/>
      <c r="DR15" s="101"/>
      <c r="DS15" s="101"/>
      <c r="DT15" s="102" t="s">
        <v>149</v>
      </c>
      <c r="DU15" s="104"/>
      <c r="DV15" s="104"/>
      <c r="DW15" s="104"/>
      <c r="DX15" s="104"/>
      <c r="DY15" s="104"/>
      <c r="DZ15" s="101"/>
      <c r="EA15" s="101"/>
      <c r="EB15" s="101"/>
      <c r="EC15" s="101"/>
      <c r="ED15" s="102" t="s">
        <v>149</v>
      </c>
      <c r="EE15" s="104"/>
      <c r="EF15" s="104"/>
      <c r="EG15" s="104"/>
      <c r="EH15" s="104"/>
      <c r="EI15" s="104"/>
      <c r="EJ15" s="101"/>
      <c r="EK15" s="101"/>
      <c r="EL15" s="101"/>
      <c r="EM15" s="101"/>
      <c r="EN15" s="102" t="s">
        <v>149</v>
      </c>
      <c r="EO15" s="104"/>
      <c r="EP15" s="104"/>
      <c r="EQ15" s="104"/>
      <c r="ER15" s="104"/>
      <c r="ES15" s="104"/>
      <c r="ET15" s="101"/>
      <c r="EU15" s="101"/>
      <c r="EV15" s="101"/>
      <c r="EW15" s="101"/>
      <c r="EX15" s="101"/>
      <c r="EY15" s="102" t="s">
        <v>149</v>
      </c>
      <c r="EZ15" s="104"/>
      <c r="FA15" s="104"/>
      <c r="FB15" s="104"/>
      <c r="FC15" s="104"/>
      <c r="FD15" s="104"/>
      <c r="FE15" s="101"/>
      <c r="FF15" s="101"/>
      <c r="FG15" s="101"/>
      <c r="FH15" s="101"/>
      <c r="FI15" s="102" t="s">
        <v>149</v>
      </c>
      <c r="FJ15" s="104"/>
      <c r="FK15" s="104"/>
      <c r="FL15" s="104"/>
      <c r="FM15" s="104"/>
      <c r="FN15" s="104"/>
      <c r="FO15" s="101"/>
      <c r="FP15" s="101"/>
      <c r="FQ15" s="101"/>
      <c r="FR15" s="101"/>
      <c r="FS15" s="102" t="s">
        <v>149</v>
      </c>
      <c r="FT15" s="104"/>
      <c r="FU15" s="104"/>
      <c r="FV15" s="104"/>
      <c r="FW15" s="104"/>
      <c r="FX15" s="104"/>
      <c r="FY15" s="101"/>
      <c r="FZ15" s="101"/>
      <c r="GA15" s="101"/>
      <c r="GB15" s="101"/>
      <c r="GC15" s="102" t="s">
        <v>149</v>
      </c>
      <c r="GD15" s="104"/>
      <c r="GE15" s="104"/>
      <c r="GF15" s="104"/>
      <c r="GG15" s="104"/>
      <c r="GH15" s="104"/>
      <c r="GI15" s="101"/>
      <c r="GJ15" s="101"/>
      <c r="GK15" s="101"/>
      <c r="GL15" s="101"/>
      <c r="GM15" s="102" t="s">
        <v>149</v>
      </c>
      <c r="GN15" s="104"/>
      <c r="GO15" s="104"/>
      <c r="GP15" s="104"/>
      <c r="GQ15" s="104"/>
      <c r="GR15" s="104"/>
      <c r="GS15" s="101"/>
      <c r="GT15" s="101"/>
      <c r="GU15" s="101"/>
      <c r="GV15" s="101"/>
      <c r="GW15" s="101"/>
      <c r="GX15" s="102" t="s">
        <v>149</v>
      </c>
      <c r="GY15" s="104"/>
      <c r="GZ15" s="104"/>
      <c r="HA15" s="104"/>
      <c r="HB15" s="104"/>
      <c r="HC15" s="104"/>
      <c r="HD15" s="101"/>
      <c r="HE15" s="101"/>
      <c r="HF15" s="101"/>
      <c r="HG15" s="101"/>
      <c r="HH15" s="102" t="s">
        <v>149</v>
      </c>
      <c r="HI15" s="104"/>
      <c r="HJ15" s="104"/>
      <c r="HK15" s="104"/>
      <c r="HL15" s="104"/>
      <c r="HM15" s="104"/>
      <c r="HN15" s="101"/>
      <c r="HO15" s="101"/>
      <c r="HP15" s="101"/>
      <c r="HQ15" s="101"/>
      <c r="HR15" s="102" t="s">
        <v>149</v>
      </c>
      <c r="HS15" s="104"/>
      <c r="HT15" s="104"/>
      <c r="HU15" s="104"/>
      <c r="HV15" s="104"/>
      <c r="HW15" s="104"/>
      <c r="HX15" s="101"/>
      <c r="HY15" s="101"/>
      <c r="HZ15" s="101"/>
      <c r="IA15" s="101"/>
      <c r="IB15" s="102" t="s">
        <v>149</v>
      </c>
      <c r="IC15" s="104"/>
      <c r="ID15" s="104"/>
      <c r="IE15" s="104"/>
      <c r="IF15" s="104"/>
      <c r="IG15" s="104"/>
      <c r="IH15" s="101"/>
      <c r="II15" s="101"/>
      <c r="IJ15" s="101"/>
      <c r="IK15" s="101"/>
      <c r="IL15" s="102" t="s">
        <v>149</v>
      </c>
      <c r="IM15" s="104"/>
      <c r="IN15" s="104"/>
      <c r="IO15" s="104"/>
      <c r="IP15" s="104"/>
      <c r="IQ15" s="104"/>
      <c r="IR15" s="101"/>
      <c r="IS15" s="101"/>
      <c r="IT15" s="101"/>
      <c r="IU15" s="101"/>
      <c r="IV15" s="101"/>
      <c r="IW15" s="102" t="s">
        <v>149</v>
      </c>
      <c r="IX15" s="104"/>
      <c r="IY15" s="104"/>
      <c r="IZ15" s="104"/>
      <c r="JA15" s="104"/>
      <c r="JB15" s="104"/>
      <c r="JC15" s="101"/>
      <c r="JD15" s="101"/>
      <c r="JE15" s="101"/>
      <c r="JF15" s="101"/>
      <c r="JG15" s="102" t="s">
        <v>149</v>
      </c>
      <c r="JH15" s="104"/>
      <c r="JI15" s="104"/>
      <c r="JJ15" s="104"/>
      <c r="JK15" s="104"/>
      <c r="JL15" s="104"/>
      <c r="JM15" s="101"/>
      <c r="JN15" s="101"/>
      <c r="JO15" s="101"/>
      <c r="JP15" s="101"/>
      <c r="JQ15" s="102" t="s">
        <v>149</v>
      </c>
      <c r="JR15" s="104"/>
      <c r="JS15" s="104"/>
      <c r="JT15" s="104"/>
      <c r="JU15" s="104"/>
      <c r="JV15" s="104"/>
      <c r="JW15" s="101"/>
      <c r="JX15" s="101"/>
      <c r="JY15" s="101"/>
      <c r="JZ15" s="101"/>
      <c r="KA15" s="102" t="s">
        <v>149</v>
      </c>
      <c r="KB15" s="104"/>
      <c r="KC15" s="104"/>
      <c r="KD15" s="104"/>
      <c r="KE15" s="104"/>
      <c r="KF15" s="104"/>
      <c r="KG15" s="101"/>
      <c r="KH15" s="101"/>
      <c r="KI15" s="101"/>
      <c r="KJ15" s="101"/>
      <c r="KK15" s="102" t="s">
        <v>149</v>
      </c>
      <c r="KL15" s="104"/>
      <c r="KM15" s="104"/>
      <c r="KN15" s="104"/>
      <c r="KO15" s="104"/>
      <c r="KP15" s="104"/>
      <c r="KQ15" s="101"/>
      <c r="KR15" s="101"/>
      <c r="KS15" s="101"/>
      <c r="KT15" s="101"/>
      <c r="KU15" s="101"/>
      <c r="KV15" s="102" t="s">
        <v>149</v>
      </c>
      <c r="KW15" s="104"/>
      <c r="KX15" s="104"/>
      <c r="KY15" s="104"/>
      <c r="KZ15" s="104"/>
      <c r="LA15" s="104"/>
      <c r="LB15" s="101"/>
      <c r="LC15" s="101"/>
      <c r="LD15" s="101"/>
      <c r="LE15" s="101"/>
      <c r="LF15" s="102" t="s">
        <v>149</v>
      </c>
      <c r="LG15" s="104"/>
      <c r="LH15" s="104"/>
      <c r="LI15" s="104"/>
      <c r="LJ15" s="104"/>
      <c r="LK15" s="104"/>
      <c r="LL15" s="101"/>
      <c r="LM15" s="101"/>
      <c r="LN15" s="101"/>
      <c r="LO15" s="101"/>
      <c r="LP15" s="102" t="s">
        <v>149</v>
      </c>
      <c r="LQ15" s="104"/>
      <c r="LR15" s="104"/>
      <c r="LS15" s="104"/>
      <c r="LT15" s="104"/>
      <c r="LU15" s="104"/>
      <c r="LV15" s="101"/>
      <c r="LW15" s="101"/>
      <c r="LX15" s="101"/>
      <c r="LY15" s="101"/>
      <c r="LZ15" s="102" t="s">
        <v>149</v>
      </c>
      <c r="MA15" s="104"/>
      <c r="MB15" s="104"/>
      <c r="MC15" s="104"/>
      <c r="MD15" s="104"/>
      <c r="ME15" s="104"/>
      <c r="MF15" s="101"/>
      <c r="MG15" s="101"/>
      <c r="MH15" s="101"/>
      <c r="MI15" s="101"/>
      <c r="MJ15" s="102" t="s">
        <v>149</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7" t="s">
        <v>150</v>
      </c>
      <c r="C16" s="197"/>
      <c r="D16" s="101"/>
      <c r="E16" s="98">
        <f>E15+1</f>
        <v>2</v>
      </c>
      <c r="F16" s="197" t="s">
        <v>14</v>
      </c>
      <c r="G16" s="197"/>
      <c r="H16" s="103" t="s">
        <v>151</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7" t="s">
        <v>152</v>
      </c>
      <c r="C17" s="197"/>
      <c r="D17" s="101"/>
      <c r="E17" s="98">
        <f t="shared" ref="E17" si="8">E16+1</f>
        <v>3</v>
      </c>
      <c r="F17" s="197" t="s">
        <v>153</v>
      </c>
      <c r="G17" s="197"/>
      <c r="H17" s="103" t="s">
        <v>154</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155</v>
      </c>
      <c r="AY17" s="107">
        <f>IF(AY7="-",NA(),AY7)</f>
        <v>109.3</v>
      </c>
      <c r="AZ17" s="107">
        <f t="shared" ref="AZ17:BC17" si="9">IF(AZ7="-",NA(),AZ7)</f>
        <v>127.1</v>
      </c>
      <c r="BA17" s="107">
        <f t="shared" si="9"/>
        <v>122.1</v>
      </c>
      <c r="BB17" s="107">
        <f t="shared" si="9"/>
        <v>125.5</v>
      </c>
      <c r="BC17" s="107">
        <f t="shared" si="9"/>
        <v>138</v>
      </c>
      <c r="BD17" s="101"/>
      <c r="BE17" s="101"/>
      <c r="BF17" s="101"/>
      <c r="BG17" s="101"/>
      <c r="BH17" s="101"/>
      <c r="BI17" s="106" t="s">
        <v>155</v>
      </c>
      <c r="BJ17" s="107">
        <f>IF(BJ7="-",NA(),BJ7)</f>
        <v>115.6</v>
      </c>
      <c r="BK17" s="107">
        <f t="shared" ref="BK17:BN17" si="10">IF(BK7="-",NA(),BK7)</f>
        <v>133.9</v>
      </c>
      <c r="BL17" s="107">
        <f t="shared" si="10"/>
        <v>125.5</v>
      </c>
      <c r="BM17" s="107">
        <f t="shared" si="10"/>
        <v>126.9</v>
      </c>
      <c r="BN17" s="107">
        <f t="shared" si="10"/>
        <v>138.80000000000001</v>
      </c>
      <c r="BO17" s="101"/>
      <c r="BP17" s="101"/>
      <c r="BQ17" s="101"/>
      <c r="BR17" s="101"/>
      <c r="BS17" s="101"/>
      <c r="BT17" s="106" t="s">
        <v>155</v>
      </c>
      <c r="BU17" s="107">
        <f>IF(BU7="-",NA(),BU7)</f>
        <v>726.7</v>
      </c>
      <c r="BV17" s="107">
        <f t="shared" ref="BV17:BY17" si="11">IF(BV7="-",NA(),BV7)</f>
        <v>1265.2</v>
      </c>
      <c r="BW17" s="107">
        <f t="shared" si="11"/>
        <v>315.2</v>
      </c>
      <c r="BX17" s="107">
        <f t="shared" si="11"/>
        <v>212</v>
      </c>
      <c r="BY17" s="107">
        <f t="shared" si="11"/>
        <v>371.3</v>
      </c>
      <c r="BZ17" s="101"/>
      <c r="CA17" s="101"/>
      <c r="CB17" s="101"/>
      <c r="CC17" s="101"/>
      <c r="CD17" s="101"/>
      <c r="CE17" s="106" t="s">
        <v>155</v>
      </c>
      <c r="CF17" s="107">
        <f>IF(CF7="-",NA(),CF7)</f>
        <v>7394</v>
      </c>
      <c r="CG17" s="107">
        <f t="shared" ref="CG17:CJ17" si="12">IF(CG7="-",NA(),CG7)</f>
        <v>5946.4</v>
      </c>
      <c r="CH17" s="107">
        <f t="shared" si="12"/>
        <v>6207.5</v>
      </c>
      <c r="CI17" s="107">
        <f t="shared" si="12"/>
        <v>6579.8</v>
      </c>
      <c r="CJ17" s="107">
        <f t="shared" si="12"/>
        <v>7224.3</v>
      </c>
      <c r="CK17" s="101"/>
      <c r="CL17" s="101"/>
      <c r="CM17" s="101"/>
      <c r="CN17" s="101"/>
      <c r="CO17" s="106" t="s">
        <v>155</v>
      </c>
      <c r="CP17" s="108">
        <f>IF(CP7="-",NA(),CP7)</f>
        <v>1533809</v>
      </c>
      <c r="CQ17" s="108">
        <f t="shared" ref="CQ17:CT17" si="13">IF(CQ7="-",NA(),CQ7)</f>
        <v>2012893</v>
      </c>
      <c r="CR17" s="108">
        <f t="shared" si="13"/>
        <v>1803285</v>
      </c>
      <c r="CS17" s="108">
        <f t="shared" si="13"/>
        <v>1833213</v>
      </c>
      <c r="CT17" s="108">
        <f t="shared" si="13"/>
        <v>2401357</v>
      </c>
      <c r="CU17" s="101"/>
      <c r="CV17" s="101"/>
      <c r="CW17" s="101"/>
      <c r="CX17" s="101"/>
      <c r="CY17" s="101"/>
      <c r="CZ17" s="106" t="s">
        <v>155</v>
      </c>
      <c r="DA17" s="107">
        <f>IF(DA7="-",NA(),DA7)</f>
        <v>34.299999999999997</v>
      </c>
      <c r="DB17" s="107">
        <f t="shared" ref="DB17:DE17" si="14">IF(DB7="-",NA(),DB7)</f>
        <v>42.2</v>
      </c>
      <c r="DC17" s="107">
        <f t="shared" si="14"/>
        <v>40.700000000000003</v>
      </c>
      <c r="DD17" s="107">
        <f t="shared" si="14"/>
        <v>38.6</v>
      </c>
      <c r="DE17" s="107">
        <f t="shared" si="14"/>
        <v>34.299999999999997</v>
      </c>
      <c r="DF17" s="101"/>
      <c r="DG17" s="101"/>
      <c r="DH17" s="101"/>
      <c r="DI17" s="101"/>
      <c r="DJ17" s="106" t="s">
        <v>155</v>
      </c>
      <c r="DK17" s="107">
        <f>IF(DK7="-",NA(),DK7)</f>
        <v>21.2</v>
      </c>
      <c r="DL17" s="107">
        <f t="shared" ref="DL17:DO17" si="15">IF(DL7="-",NA(),DL7)</f>
        <v>22.3</v>
      </c>
      <c r="DM17" s="107">
        <f t="shared" si="15"/>
        <v>25.7</v>
      </c>
      <c r="DN17" s="107">
        <f t="shared" si="15"/>
        <v>24</v>
      </c>
      <c r="DO17" s="107">
        <f t="shared" si="15"/>
        <v>17.2</v>
      </c>
      <c r="DP17" s="101"/>
      <c r="DQ17" s="101"/>
      <c r="DR17" s="101"/>
      <c r="DS17" s="101"/>
      <c r="DT17" s="106" t="s">
        <v>155</v>
      </c>
      <c r="DU17" s="107">
        <f>IF(DU7="-",NA(),DU7)</f>
        <v>175.9</v>
      </c>
      <c r="DV17" s="107">
        <f t="shared" ref="DV17:DY17" si="16">IF(DV7="-",NA(),DV7)</f>
        <v>133</v>
      </c>
      <c r="DW17" s="107">
        <f t="shared" si="16"/>
        <v>118.7</v>
      </c>
      <c r="DX17" s="107">
        <f t="shared" si="16"/>
        <v>95.8</v>
      </c>
      <c r="DY17" s="107">
        <f t="shared" si="16"/>
        <v>77.099999999999994</v>
      </c>
      <c r="DZ17" s="101"/>
      <c r="EA17" s="101"/>
      <c r="EB17" s="101"/>
      <c r="EC17" s="101"/>
      <c r="ED17" s="106" t="s">
        <v>155</v>
      </c>
      <c r="EE17" s="107">
        <f>IF(EE7="-",NA(),EE7)</f>
        <v>57.8</v>
      </c>
      <c r="EF17" s="107">
        <f t="shared" ref="EF17:EI17" si="17">IF(EF7="-",NA(),EF7)</f>
        <v>58.9</v>
      </c>
      <c r="EG17" s="107">
        <f t="shared" si="17"/>
        <v>62.2</v>
      </c>
      <c r="EH17" s="107">
        <f t="shared" si="17"/>
        <v>61.2</v>
      </c>
      <c r="EI17" s="107">
        <f t="shared" si="17"/>
        <v>62.7</v>
      </c>
      <c r="EJ17" s="101"/>
      <c r="EK17" s="101"/>
      <c r="EL17" s="101"/>
      <c r="EM17" s="101"/>
      <c r="EN17" s="106" t="s">
        <v>155</v>
      </c>
      <c r="EO17" s="107">
        <f>IF(EO7="-",NA(),EO7)</f>
        <v>7.7</v>
      </c>
      <c r="EP17" s="107">
        <f t="shared" ref="EP17:ES17" si="18">IF(EP7="-",NA(),EP7)</f>
        <v>19.100000000000001</v>
      </c>
      <c r="EQ17" s="107">
        <f t="shared" si="18"/>
        <v>17.3</v>
      </c>
      <c r="ER17" s="107">
        <f t="shared" si="18"/>
        <v>18</v>
      </c>
      <c r="ES17" s="107">
        <f t="shared" si="18"/>
        <v>18.7</v>
      </c>
      <c r="ET17" s="101"/>
      <c r="EU17" s="101"/>
      <c r="EV17" s="101"/>
      <c r="EW17" s="101"/>
      <c r="EX17" s="101"/>
      <c r="EY17" s="106" t="s">
        <v>155</v>
      </c>
      <c r="EZ17" s="107">
        <f>IF(EZ7="-",NA(),EZ7)</f>
        <v>34.299999999999997</v>
      </c>
      <c r="FA17" s="107">
        <f t="shared" ref="FA17:FD17" si="19">IF(FA7="-",NA(),FA7)</f>
        <v>42.2</v>
      </c>
      <c r="FB17" s="107">
        <f t="shared" si="19"/>
        <v>40.700000000000003</v>
      </c>
      <c r="FC17" s="107">
        <f t="shared" si="19"/>
        <v>39.799999999999997</v>
      </c>
      <c r="FD17" s="107">
        <f t="shared" si="19"/>
        <v>34.9</v>
      </c>
      <c r="FE17" s="101"/>
      <c r="FF17" s="101"/>
      <c r="FG17" s="101"/>
      <c r="FH17" s="101"/>
      <c r="FI17" s="106" t="s">
        <v>155</v>
      </c>
      <c r="FJ17" s="107">
        <f>IF(FJ7="-",NA(),FJ7)</f>
        <v>21.2</v>
      </c>
      <c r="FK17" s="107">
        <f t="shared" ref="FK17:FN17" si="20">IF(FK7="-",NA(),FK7)</f>
        <v>22.3</v>
      </c>
      <c r="FL17" s="107">
        <f t="shared" si="20"/>
        <v>25.7</v>
      </c>
      <c r="FM17" s="107">
        <f t="shared" si="20"/>
        <v>24.1</v>
      </c>
      <c r="FN17" s="107">
        <f t="shared" si="20"/>
        <v>18.2</v>
      </c>
      <c r="FO17" s="101"/>
      <c r="FP17" s="101"/>
      <c r="FQ17" s="101"/>
      <c r="FR17" s="101"/>
      <c r="FS17" s="106" t="s">
        <v>155</v>
      </c>
      <c r="FT17" s="107">
        <f>IF(FT7="-",NA(),FT7)</f>
        <v>175.9</v>
      </c>
      <c r="FU17" s="107">
        <f t="shared" ref="FU17:FX17" si="21">IF(FU7="-",NA(),FU7)</f>
        <v>133</v>
      </c>
      <c r="FV17" s="107">
        <f t="shared" si="21"/>
        <v>118.7</v>
      </c>
      <c r="FW17" s="107">
        <f t="shared" si="21"/>
        <v>96.3</v>
      </c>
      <c r="FX17" s="107">
        <f t="shared" si="21"/>
        <v>81</v>
      </c>
      <c r="FY17" s="101"/>
      <c r="FZ17" s="101"/>
      <c r="GA17" s="101"/>
      <c r="GB17" s="101"/>
      <c r="GC17" s="106" t="s">
        <v>155</v>
      </c>
      <c r="GD17" s="107">
        <f>IF(GD7="-",NA(),GD7)</f>
        <v>57.8</v>
      </c>
      <c r="GE17" s="107">
        <f t="shared" ref="GE17:GH17" si="22">IF(GE7="-",NA(),GE7)</f>
        <v>58.9</v>
      </c>
      <c r="GF17" s="107">
        <f t="shared" si="22"/>
        <v>62.2</v>
      </c>
      <c r="GG17" s="107">
        <f t="shared" si="22"/>
        <v>63.3</v>
      </c>
      <c r="GH17" s="107">
        <f t="shared" si="22"/>
        <v>64.7</v>
      </c>
      <c r="GI17" s="101"/>
      <c r="GJ17" s="101"/>
      <c r="GK17" s="101"/>
      <c r="GL17" s="101"/>
      <c r="GM17" s="106" t="s">
        <v>155</v>
      </c>
      <c r="GN17" s="107">
        <f>IF(GN7="-",NA(),GN7)</f>
        <v>7.7</v>
      </c>
      <c r="GO17" s="107">
        <f t="shared" ref="GO17:GR17" si="23">IF(GO7="-",NA(),GO7)</f>
        <v>19.100000000000001</v>
      </c>
      <c r="GP17" s="107">
        <f t="shared" si="23"/>
        <v>17.3</v>
      </c>
      <c r="GQ17" s="107">
        <f t="shared" si="23"/>
        <v>17.600000000000001</v>
      </c>
      <c r="GR17" s="107">
        <f t="shared" si="23"/>
        <v>14.7</v>
      </c>
      <c r="GS17" s="101"/>
      <c r="GT17" s="101"/>
      <c r="GU17" s="101"/>
      <c r="GV17" s="101"/>
      <c r="GW17" s="101"/>
      <c r="GX17" s="106" t="s">
        <v>155</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155</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155</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155</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155</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155</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155</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155</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155</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155</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155</v>
      </c>
      <c r="KW17" s="107" t="e">
        <f>IF(KW7="-",NA(),KW7)</f>
        <v>#N/A</v>
      </c>
      <c r="KX17" s="107" t="e">
        <f t="shared" ref="KX17:LA17" si="34">IF(KX7="-",NA(),KX7)</f>
        <v>#N/A</v>
      </c>
      <c r="KY17" s="107" t="e">
        <f t="shared" si="34"/>
        <v>#N/A</v>
      </c>
      <c r="KZ17" s="107">
        <f t="shared" si="34"/>
        <v>1.5</v>
      </c>
      <c r="LA17" s="107">
        <f t="shared" si="34"/>
        <v>16</v>
      </c>
      <c r="LB17" s="101"/>
      <c r="LC17" s="101"/>
      <c r="LD17" s="101"/>
      <c r="LE17" s="101"/>
      <c r="LF17" s="106" t="s">
        <v>155</v>
      </c>
      <c r="LG17" s="107" t="e">
        <f>IF(LG7="-",NA(),LG7)</f>
        <v>#N/A</v>
      </c>
      <c r="LH17" s="107" t="e">
        <f t="shared" ref="LH17:LK17" si="35">IF(LH7="-",NA(),LH7)</f>
        <v>#N/A</v>
      </c>
      <c r="LI17" s="107" t="e">
        <f t="shared" si="35"/>
        <v>#N/A</v>
      </c>
      <c r="LJ17" s="107">
        <f t="shared" si="35"/>
        <v>0</v>
      </c>
      <c r="LK17" s="107">
        <f t="shared" si="35"/>
        <v>0.2</v>
      </c>
      <c r="LL17" s="101"/>
      <c r="LM17" s="101"/>
      <c r="LN17" s="101"/>
      <c r="LO17" s="101"/>
      <c r="LP17" s="106" t="s">
        <v>155</v>
      </c>
      <c r="LQ17" s="107" t="e">
        <f>IF(LQ7="-",NA(),LQ7)</f>
        <v>#N/A</v>
      </c>
      <c r="LR17" s="107" t="e">
        <f t="shared" ref="LR17:LU17" si="36">IF(LR7="-",NA(),LR7)</f>
        <v>#N/A</v>
      </c>
      <c r="LS17" s="107" t="e">
        <f t="shared" si="36"/>
        <v>#N/A</v>
      </c>
      <c r="LT17" s="107">
        <f t="shared" si="36"/>
        <v>0</v>
      </c>
      <c r="LU17" s="107">
        <f t="shared" si="36"/>
        <v>0</v>
      </c>
      <c r="LV17" s="101"/>
      <c r="LW17" s="101"/>
      <c r="LX17" s="101"/>
      <c r="LY17" s="101"/>
      <c r="LZ17" s="106" t="s">
        <v>155</v>
      </c>
      <c r="MA17" s="107" t="e">
        <f>IF(MA7="-",NA(),MA7)</f>
        <v>#N/A</v>
      </c>
      <c r="MB17" s="107" t="e">
        <f t="shared" ref="MB17:ME17" si="37">IF(MB7="-",NA(),MB7)</f>
        <v>#N/A</v>
      </c>
      <c r="MC17" s="107" t="e">
        <f t="shared" si="37"/>
        <v>#N/A</v>
      </c>
      <c r="MD17" s="107">
        <f t="shared" si="37"/>
        <v>0.4</v>
      </c>
      <c r="ME17" s="107">
        <f t="shared" si="37"/>
        <v>7</v>
      </c>
      <c r="MF17" s="101"/>
      <c r="MG17" s="101"/>
      <c r="MH17" s="101"/>
      <c r="MI17" s="101"/>
      <c r="MJ17" s="106" t="s">
        <v>155</v>
      </c>
      <c r="MK17" s="107" t="e">
        <f>IF(MK7="-",NA(),MK7)</f>
        <v>#N/A</v>
      </c>
      <c r="ML17" s="107" t="e">
        <f t="shared" ref="ML17:MO17" si="38">IF(ML7="-",NA(),ML7)</f>
        <v>#N/A</v>
      </c>
      <c r="MM17" s="107" t="e">
        <f t="shared" si="38"/>
        <v>#N/A</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7" t="s">
        <v>156</v>
      </c>
      <c r="C18" s="197"/>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157</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157</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157</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157</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157</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157</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157</v>
      </c>
      <c r="DK18" s="107">
        <f>IF(DP7="-",NA(),DP7)</f>
        <v>22.3</v>
      </c>
      <c r="DL18" s="107">
        <f t="shared" ref="DL18:DO18" si="45">IF(DQ7="-",NA(),DQ7)</f>
        <v>22.1</v>
      </c>
      <c r="DM18" s="107">
        <f t="shared" si="45"/>
        <v>21.1</v>
      </c>
      <c r="DN18" s="107">
        <f t="shared" si="45"/>
        <v>20</v>
      </c>
      <c r="DO18" s="107">
        <f t="shared" si="45"/>
        <v>18.2</v>
      </c>
      <c r="DP18" s="101"/>
      <c r="DQ18" s="101"/>
      <c r="DR18" s="101"/>
      <c r="DS18" s="101"/>
      <c r="DT18" s="106" t="s">
        <v>157</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157</v>
      </c>
      <c r="EE18" s="107">
        <f>IF(EJ7="-",NA(),EJ7)</f>
        <v>57</v>
      </c>
      <c r="EF18" s="107">
        <f t="shared" ref="EF18:EI18" si="47">IF(EK7="-",NA(),EK7)</f>
        <v>57.7</v>
      </c>
      <c r="EG18" s="107">
        <f t="shared" si="47"/>
        <v>59.8</v>
      </c>
      <c r="EH18" s="107">
        <f t="shared" si="47"/>
        <v>59.6</v>
      </c>
      <c r="EI18" s="107">
        <f t="shared" si="47"/>
        <v>60.3</v>
      </c>
      <c r="EJ18" s="101"/>
      <c r="EK18" s="101"/>
      <c r="EL18" s="101"/>
      <c r="EM18" s="101"/>
      <c r="EN18" s="106" t="s">
        <v>157</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157</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157</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157</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157</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157</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157</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157</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157</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157</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157</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157</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157</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157</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157</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157</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157</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157</v>
      </c>
      <c r="LG18" s="107">
        <f>IF(OR(NOT($LG$8),LL7="-"),NA(),LL7)</f>
        <v>1.4</v>
      </c>
      <c r="LH18" s="107">
        <f>IF(OR(NOT($LG$8),LM7="-"),NA(),LM7)</f>
        <v>8.6</v>
      </c>
      <c r="LI18" s="107">
        <f>IF(OR(NOT($LG$8),LN7="-"),NA(),LN7)</f>
        <v>2</v>
      </c>
      <c r="LJ18" s="107">
        <f>IF(OR(NOT($LG$8),LO7="-"),NA(),LO7)</f>
        <v>1.4</v>
      </c>
      <c r="LK18" s="107">
        <f>IF(OR(NOT($LG$8),LP7="-"),NA(),LP7)</f>
        <v>2.9</v>
      </c>
      <c r="LL18" s="101"/>
      <c r="LM18" s="101"/>
      <c r="LN18" s="101"/>
      <c r="LO18" s="101"/>
      <c r="LP18" s="106" t="s">
        <v>157</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157</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157</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7" t="s">
        <v>158</v>
      </c>
      <c r="C19" s="197"/>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144</v>
      </c>
      <c r="AY19" s="107">
        <f>$BI$7</f>
        <v>100</v>
      </c>
      <c r="AZ19" s="107">
        <f t="shared" ref="AZ19:BC19" si="49">$BI$7</f>
        <v>100</v>
      </c>
      <c r="BA19" s="107">
        <f t="shared" si="49"/>
        <v>100</v>
      </c>
      <c r="BB19" s="107">
        <f t="shared" si="49"/>
        <v>100</v>
      </c>
      <c r="BC19" s="107">
        <f t="shared" si="49"/>
        <v>100</v>
      </c>
      <c r="BD19" s="101"/>
      <c r="BE19" s="101"/>
      <c r="BF19" s="101"/>
      <c r="BG19" s="101"/>
      <c r="BH19" s="101"/>
      <c r="BI19" s="109" t="s">
        <v>144</v>
      </c>
      <c r="BJ19" s="107">
        <f>$BT$7</f>
        <v>100</v>
      </c>
      <c r="BK19" s="107">
        <f>$BT$7</f>
        <v>100</v>
      </c>
      <c r="BL19" s="107">
        <f>$BT$7</f>
        <v>100</v>
      </c>
      <c r="BM19" s="107">
        <f>$BT$7</f>
        <v>100</v>
      </c>
      <c r="BN19" s="107">
        <f>$BT$7</f>
        <v>100</v>
      </c>
      <c r="BO19" s="101"/>
      <c r="BP19" s="101"/>
      <c r="BQ19" s="101"/>
      <c r="BR19" s="101"/>
      <c r="BS19" s="101"/>
      <c r="BT19" s="109" t="s">
        <v>144</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7" t="s">
        <v>159</v>
      </c>
      <c r="C20" s="197"/>
      <c r="D20" s="101"/>
    </row>
    <row r="21" spans="1:374">
      <c r="A21" s="98">
        <f t="shared" si="7"/>
        <v>7</v>
      </c>
      <c r="B21" s="197" t="s">
        <v>160</v>
      </c>
      <c r="C21" s="197"/>
      <c r="D21" s="101"/>
    </row>
    <row r="22" spans="1:374">
      <c r="A22" s="98">
        <f t="shared" si="7"/>
        <v>8</v>
      </c>
      <c r="B22" s="197" t="s">
        <v>161</v>
      </c>
      <c r="C22" s="197"/>
      <c r="D22" s="101"/>
      <c r="E22" s="199" t="s">
        <v>162</v>
      </c>
      <c r="F22" s="200"/>
      <c r="G22" s="200"/>
      <c r="H22" s="200"/>
      <c r="I22" s="201"/>
    </row>
    <row r="23" spans="1:374">
      <c r="A23" s="98">
        <f t="shared" si="7"/>
        <v>9</v>
      </c>
      <c r="B23" s="197" t="s">
        <v>163</v>
      </c>
      <c r="C23" s="197"/>
      <c r="D23" s="101"/>
      <c r="E23" s="202"/>
      <c r="F23" s="203"/>
      <c r="G23" s="203"/>
      <c r="H23" s="203"/>
      <c r="I23" s="204"/>
    </row>
    <row r="24" spans="1:374">
      <c r="A24" s="98">
        <f t="shared" si="7"/>
        <v>10</v>
      </c>
      <c r="B24" s="197" t="s">
        <v>164</v>
      </c>
      <c r="C24" s="197"/>
      <c r="D24" s="101"/>
      <c r="E24" s="202"/>
      <c r="F24" s="203"/>
      <c r="G24" s="203"/>
      <c r="H24" s="203"/>
      <c r="I24" s="204"/>
    </row>
    <row r="25" spans="1:374">
      <c r="A25" s="98">
        <f t="shared" si="7"/>
        <v>11</v>
      </c>
      <c r="B25" s="197" t="s">
        <v>165</v>
      </c>
      <c r="C25" s="197"/>
      <c r="D25" s="101"/>
      <c r="E25" s="202"/>
      <c r="F25" s="203"/>
      <c r="G25" s="203"/>
      <c r="H25" s="203"/>
      <c r="I25" s="204"/>
    </row>
    <row r="26" spans="1:374">
      <c r="A26" s="98">
        <f t="shared" si="7"/>
        <v>12</v>
      </c>
      <c r="B26" s="197" t="s">
        <v>166</v>
      </c>
      <c r="C26" s="197"/>
      <c r="D26" s="101"/>
      <c r="E26" s="202"/>
      <c r="F26" s="203"/>
      <c r="G26" s="203"/>
      <c r="H26" s="203"/>
      <c r="I26" s="204"/>
    </row>
    <row r="27" spans="1:374">
      <c r="A27" s="98">
        <f t="shared" si="7"/>
        <v>13</v>
      </c>
      <c r="B27" s="197" t="s">
        <v>167</v>
      </c>
      <c r="C27" s="197"/>
      <c r="D27" s="101"/>
      <c r="E27" s="202"/>
      <c r="F27" s="203"/>
      <c r="G27" s="203"/>
      <c r="H27" s="203"/>
      <c r="I27" s="204"/>
    </row>
    <row r="28" spans="1:374">
      <c r="A28" s="98">
        <f t="shared" si="7"/>
        <v>14</v>
      </c>
      <c r="B28" s="197" t="s">
        <v>168</v>
      </c>
      <c r="C28" s="197"/>
      <c r="D28" s="101"/>
      <c r="E28" s="202"/>
      <c r="F28" s="203"/>
      <c r="G28" s="203"/>
      <c r="H28" s="203"/>
      <c r="I28" s="204"/>
    </row>
    <row r="29" spans="1:374">
      <c r="A29" s="98">
        <f t="shared" si="7"/>
        <v>15</v>
      </c>
      <c r="B29" s="197" t="s">
        <v>169</v>
      </c>
      <c r="C29" s="197"/>
      <c r="D29" s="101"/>
      <c r="E29" s="202"/>
      <c r="F29" s="203"/>
      <c r="G29" s="203"/>
      <c r="H29" s="203"/>
      <c r="I29" s="204"/>
    </row>
    <row r="30" spans="1:374">
      <c r="A30" s="98">
        <f t="shared" si="7"/>
        <v>16</v>
      </c>
      <c r="B30" s="197" t="s">
        <v>170</v>
      </c>
      <c r="C30" s="197"/>
      <c r="D30" s="101"/>
      <c r="E30" s="202"/>
      <c r="F30" s="203"/>
      <c r="G30" s="203"/>
      <c r="H30" s="203"/>
      <c r="I30" s="204"/>
    </row>
    <row r="31" spans="1:374">
      <c r="A31" s="98">
        <f t="shared" si="7"/>
        <v>17</v>
      </c>
      <c r="B31" s="197" t="s">
        <v>171</v>
      </c>
      <c r="C31" s="197"/>
      <c r="D31" s="101"/>
      <c r="E31" s="202"/>
      <c r="F31" s="203"/>
      <c r="G31" s="203"/>
      <c r="H31" s="203"/>
      <c r="I31" s="204"/>
    </row>
    <row r="32" spans="1:374">
      <c r="A32" s="98">
        <f t="shared" si="7"/>
        <v>18</v>
      </c>
      <c r="B32" s="197" t="s">
        <v>172</v>
      </c>
      <c r="C32" s="197"/>
      <c r="D32" s="101"/>
      <c r="E32" s="202"/>
      <c r="F32" s="203"/>
      <c r="G32" s="203"/>
      <c r="H32" s="203"/>
      <c r="I32" s="204"/>
    </row>
    <row r="33" spans="1:9">
      <c r="A33" s="98">
        <f t="shared" si="7"/>
        <v>19</v>
      </c>
      <c r="B33" s="197" t="s">
        <v>173</v>
      </c>
      <c r="C33" s="197"/>
      <c r="D33" s="101"/>
      <c r="E33" s="202"/>
      <c r="F33" s="203"/>
      <c r="G33" s="203"/>
      <c r="H33" s="203"/>
      <c r="I33" s="204"/>
    </row>
    <row r="34" spans="1:9">
      <c r="A34" s="98">
        <f t="shared" si="7"/>
        <v>20</v>
      </c>
      <c r="B34" s="197" t="s">
        <v>174</v>
      </c>
      <c r="C34" s="197"/>
      <c r="D34" s="101"/>
      <c r="E34" s="202"/>
      <c r="F34" s="203"/>
      <c r="G34" s="203"/>
      <c r="H34" s="203"/>
      <c r="I34" s="204"/>
    </row>
    <row r="35" spans="1:9" ht="25.5" customHeight="1">
      <c r="E35" s="205"/>
      <c r="F35" s="206"/>
      <c r="G35" s="206"/>
      <c r="H35" s="206"/>
      <c r="I35" s="207"/>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2018-02-13T04:01:33Z</cp:lastPrinted>
  <dcterms:created xsi:type="dcterms:W3CDTF">2017-12-18T05:04:38Z</dcterms:created>
  <dcterms:modified xsi:type="dcterms:W3CDTF">2018-02-20T09:44:04Z</dcterms:modified>
</cp:coreProperties>
</file>