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R12" i="5" s="1"/>
  <c r="LP8" i="5"/>
  <c r="LG8" i="5"/>
  <c r="LF8" i="5"/>
  <c r="KW8" i="5"/>
  <c r="KZ12" i="5" s="1"/>
  <c r="KV8" i="5"/>
  <c r="KU8" i="5"/>
  <c r="KL8" i="5"/>
  <c r="KK8" i="5"/>
  <c r="KB8" i="5"/>
  <c r="KA8" i="5"/>
  <c r="JR8" i="5"/>
  <c r="JQ8" i="5"/>
  <c r="JH8" i="5"/>
  <c r="JK12" i="5" s="1"/>
  <c r="JG8" i="5"/>
  <c r="IX8" i="5"/>
  <c r="IW8" i="5"/>
  <c r="IV8" i="5"/>
  <c r="IM8" i="5"/>
  <c r="IM12" i="5" s="1"/>
  <c r="IL8" i="5"/>
  <c r="IC8" i="5"/>
  <c r="IE12" i="5" s="1"/>
  <c r="IB8" i="5"/>
  <c r="HS8" i="5"/>
  <c r="HW12" i="5" s="1"/>
  <c r="HR8" i="5"/>
  <c r="HI8" i="5"/>
  <c r="HJ12" i="5" s="1"/>
  <c r="HH8" i="5"/>
  <c r="GY8" i="5"/>
  <c r="HC12" i="5" s="1"/>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GN8" i="5" s="1"/>
  <c r="L6" i="5"/>
  <c r="K6" i="5"/>
  <c r="J6" i="5"/>
  <c r="F3" i="4" s="1"/>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B5" i="4"/>
  <c r="N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Z18" i="5"/>
  <c r="IY18" i="5"/>
  <c r="JT18" i="5"/>
  <c r="JV12" i="5"/>
  <c r="JR12" i="5"/>
  <c r="JS18" i="5"/>
  <c r="JU12" i="5"/>
  <c r="JV18" i="5"/>
  <c r="JR18" i="5"/>
  <c r="JU18" i="5"/>
  <c r="JS12" i="5"/>
  <c r="KP18" i="5"/>
  <c r="KL18" i="5"/>
  <c r="KN12" i="5"/>
  <c r="KO18" i="5"/>
  <c r="KM12" i="5"/>
  <c r="KN18" i="5"/>
  <c r="KM18" i="5"/>
  <c r="KO12" i="5"/>
  <c r="E10" i="5"/>
  <c r="HM12" i="5"/>
  <c r="IX12" i="5"/>
  <c r="JH12" i="5"/>
  <c r="KL12" i="5"/>
  <c r="GZ18" i="5"/>
  <c r="HB12" i="5"/>
  <c r="HC18" i="5"/>
  <c r="GY18" i="5"/>
  <c r="HB18" i="5"/>
  <c r="HA18" i="5"/>
  <c r="HV18" i="5"/>
  <c r="HT12" i="5"/>
  <c r="HU18" i="5"/>
  <c r="HT18" i="5"/>
  <c r="HW18" i="5"/>
  <c r="HS18" i="5"/>
  <c r="IN18" i="5"/>
  <c r="IP12" i="5"/>
  <c r="IQ18" i="5"/>
  <c r="IM18" i="5"/>
  <c r="IP18" i="5"/>
  <c r="IO18" i="5"/>
  <c r="LI18" i="5"/>
  <c r="LK12" i="5"/>
  <c r="LG12" i="5"/>
  <c r="LH18" i="5"/>
  <c r="LJ12" i="5"/>
  <c r="LK18" i="5"/>
  <c r="LG18" i="5"/>
  <c r="LJ18" i="5"/>
  <c r="LH12" i="5"/>
  <c r="ME18" i="5"/>
  <c r="MA18" i="5"/>
  <c r="MC12" i="5"/>
  <c r="MD18" i="5"/>
  <c r="MB12" i="5"/>
  <c r="MC18" i="5"/>
  <c r="MB18" i="5"/>
  <c r="MD12" i="5"/>
  <c r="B10" i="5"/>
  <c r="F10" i="5"/>
  <c r="GY12" i="5"/>
  <c r="HI12" i="5"/>
  <c r="HS12" i="5"/>
  <c r="ID12" i="5"/>
  <c r="IN12" i="5"/>
  <c r="IY12" i="5"/>
  <c r="KP12" i="5"/>
  <c r="MA12" i="5"/>
  <c r="EZ8" i="5"/>
  <c r="FT8" i="5"/>
  <c r="JK18" i="5"/>
  <c r="JI12" i="5"/>
  <c r="JJ18" i="5"/>
  <c r="JL12" i="5"/>
  <c r="JI18" i="5"/>
  <c r="JL18" i="5"/>
  <c r="JH18" i="5"/>
  <c r="JJ12" i="5"/>
  <c r="KC18" i="5"/>
  <c r="KE12" i="5"/>
  <c r="KF18" i="5"/>
  <c r="KB18" i="5"/>
  <c r="KD12" i="5"/>
  <c r="KE18" i="5"/>
  <c r="KD18" i="5"/>
  <c r="KF12" i="5"/>
  <c r="KB12" i="5"/>
  <c r="C10" i="5"/>
  <c r="GZ12" i="5"/>
  <c r="HU12" i="5"/>
  <c r="IO12" i="5"/>
  <c r="JA12" i="5"/>
  <c r="JT12" i="5"/>
  <c r="ME12" i="5"/>
  <c r="HM18" i="5"/>
  <c r="HI18" i="5"/>
  <c r="HK12" i="5"/>
  <c r="HL18" i="5"/>
  <c r="HK18" i="5"/>
  <c r="HJ18" i="5"/>
  <c r="IE18" i="5"/>
  <c r="IG12" i="5"/>
  <c r="IC12" i="5"/>
  <c r="ID18" i="5"/>
  <c r="IG18" i="5"/>
  <c r="IC18" i="5"/>
  <c r="IF18"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HA12" i="5"/>
  <c r="HL12" i="5"/>
  <c r="HV12" i="5"/>
  <c r="IF12" i="5"/>
  <c r="IQ12" i="5"/>
  <c r="JB12" i="5"/>
  <c r="KC12" i="5"/>
  <c r="LI12" i="5"/>
  <c r="MN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FX18" i="5"/>
  <c r="FT18" i="5"/>
  <c r="FW18" i="5"/>
  <c r="FV18" i="5"/>
  <c r="FU18" i="5"/>
  <c r="FU12" i="5"/>
  <c r="FX12" i="5"/>
  <c r="FT12" i="5"/>
  <c r="FW12" i="5"/>
  <c r="FV12" i="5"/>
  <c r="FK18" i="5"/>
  <c r="FN18" i="5"/>
  <c r="FJ18" i="5"/>
  <c r="FM18" i="5"/>
  <c r="FL18" i="5"/>
  <c r="FL12" i="5"/>
  <c r="FK12" i="5"/>
  <c r="FN12" i="5"/>
  <c r="FJ12" i="5"/>
  <c r="FM12" i="5"/>
  <c r="FB18" i="5"/>
  <c r="FA18" i="5"/>
  <c r="FD18" i="5"/>
  <c r="EZ18" i="5"/>
  <c r="FC18" i="5"/>
  <c r="FC12" i="5"/>
  <c r="FB12" i="5"/>
  <c r="FA12" i="5"/>
  <c r="FD12" i="5"/>
  <c r="EZ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GG18" i="5"/>
  <c r="GF18" i="5"/>
  <c r="GE18" i="5"/>
  <c r="GH18" i="5"/>
  <c r="GD18" i="5"/>
  <c r="GH12" i="5"/>
  <c r="GD12" i="5"/>
  <c r="GG12" i="5"/>
  <c r="GF12" i="5"/>
  <c r="GE12" i="5"/>
</calcChain>
</file>

<file path=xl/sharedStrings.xml><?xml version="1.0" encoding="utf-8"?>
<sst xmlns="http://schemas.openxmlformats.org/spreadsheetml/2006/main" count="837" uniqueCount="185">
  <si>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</si>
  <si>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</si>
  <si>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</si>
  <si>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</si>
  <si>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</si>
  <si>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</si>
  <si>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</si>
  <si>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</si>
  <si>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電気事業により生じた利益は、企業債償還のための減債積立金や、渇水等のリスク対応のための利益積立金など、経営の安定のために必要額を確保した上で、地域貢献のため余裕資金を一般会計に繰り出している。今後も経営の安定と地域に果たすべき役割を踏まえ、十分に均衡を図りながら進めていく。
減債積立金の積立　　　　　　　　　 　        557,679,201円
利益積立金の積立　　　　　　　　　　         200,000,000円
一般会計への繰出し
こどもの未来支援積立金の積立　　　　　　 50,000,000円　目的：科学技術人材の育成や就学支援　　
省エネルギー推進支援積立金の積立　　　50,000,000円　目的：省エネルギー施策の推進支援
地方創生積立金の積立　　　　　　　　　　　400,000,000円　目的：地方創生のための幅広い事業に活用</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</si>
  <si>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</si>
  <si>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</si>
  <si>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</si>
  <si>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</si>
  <si>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</si>
  <si>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</si>
  <si>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</si>
  <si>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</si>
  <si>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</si>
  <si>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</si>
  <si>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</si>
  <si>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</si>
  <si>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</si>
  <si>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</si>
  <si>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</si>
  <si>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</si>
  <si>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</si>
  <si>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</si>
  <si>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</si>
  <si>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</si>
  <si>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</si>
  <si>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</si>
  <si>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</si>
  <si>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</si>
  <si>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</si>
  <si>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</si>
  <si>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</si>
  <si>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</si>
  <si>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</si>
  <si>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</si>
  <si>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</si>
  <si>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</si>
  <si>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</si>
  <si>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</si>
  <si>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</si>
  <si>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</si>
  <si>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</si>
  <si>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</si>
  <si>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</si>
  <si>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</si>
  <si>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</si>
  <si>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</si>
  <si>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</si>
  <si>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</si>
  <si>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</si>
  <si>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</si>
  <si>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</si>
  <si>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</si>
  <si>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</si>
  <si>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</si>
  <si>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</si>
  <si>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</si>
  <si>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</si>
  <si>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</si>
  <si>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</si>
  <si>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</si>
  <si>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</si>
  <si>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</si>
  <si>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</si>
  <si>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</si>
  <si>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</si>
  <si>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</si>
  <si>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</si>
  <si>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</si>
  <si>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</si>
  <si>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</si>
  <si>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</si>
  <si>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</si>
  <si>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</si>
  <si>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</si>
  <si>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</si>
  <si>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</si>
  <si>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</si>
  <si>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</si>
  <si>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</si>
  <si>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</si>
  <si>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</si>
  <si>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</si>
  <si>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</si>
  <si>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</si>
  <si>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</si>
  <si>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</si>
  <si>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</si>
  <si>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</si>
  <si>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</si>
  <si>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</si>
  <si>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</si>
  <si>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</si>
  <si>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</si>
  <si>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</si>
  <si>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</si>
  <si>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</si>
  <si>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</si>
  <si>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</si>
  <si>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</si>
  <si>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</si>
  <si>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</si>
  <si>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</si>
  <si>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</si>
  <si>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</si>
  <si>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</si>
  <si>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</si>
  <si>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</si>
  <si>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</si>
  <si>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</si>
  <si>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</si>
  <si>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</si>
  <si>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</si>
  <si>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200000</t>
  </si>
  <si>
    <t>46</t>
  </si>
  <si>
    <t>04</t>
  </si>
  <si>
    <t>0</t>
  </si>
  <si>
    <t>000</t>
  </si>
  <si>
    <t>長野県</t>
  </si>
  <si>
    <t>法適用</t>
  </si>
  <si>
    <t>電気事業</t>
  </si>
  <si>
    <t/>
  </si>
  <si>
    <t>-</t>
  </si>
  <si>
    <t>平成32年3月31日　美和発電所　ほか</t>
  </si>
  <si>
    <t>平成31年9月30日　大鹿第２発電所</t>
  </si>
  <si>
    <t>無</t>
  </si>
  <si>
    <t>中部電力株式会社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</si>
  <si>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</si>
  <si>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</si>
  <si>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</si>
  <si>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</si>
  <si>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</si>
  <si>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</si>
  <si>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</si>
  <si>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</si>
  <si>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</si>
  <si>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</si>
  <si>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</si>
  <si>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</si>
  <si>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</si>
  <si>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</si>
  <si>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</si>
  <si>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</si>
  <si>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</si>
  <si>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</si>
  <si>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</si>
  <si>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</si>
  <si>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</si>
  <si>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</si>
  <si>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</si>
  <si>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</si>
  <si>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</si>
  <si>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</si>
  <si>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</si>
  <si>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</si>
  <si>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</si>
  <si>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</si>
  <si>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</si>
  <si>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</si>
  <si>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</si>
  <si>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</si>
  <si>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</si>
  <si>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</si>
  <si>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</si>
  <si>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</si>
  <si>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</si>
  <si>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</si>
  <si>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</si>
  <si>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</si>
  <si>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</si>
  <si>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</si>
  <si>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</si>
  <si>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</si>
  <si>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</si>
  <si>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</si>
  <si>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</si>
  <si>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</si>
  <si>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①経常収支比率、②営業収支比率
　継続して100％を超えており、経営の健全性は確保されている。
　なお、H25年度は３発電所がFITに移行したことによる料金収入の増により上昇したが、うち１発電所がH26年12月からFIT対象外となったことなどにより、H26、H27年度は低下傾向となった。H28年度は、FIT対象外の売電単価が市場価格を踏まえた単価に移行した結果、大きく改善している。
③流動比率
　継続して100％以上を確保しており、短期的な債務の支払い能力は確保されている。
　なお、電気事業収益の増加を反映し、現金預金は増加を続けている。
④供給原価
　継続して全国平均値を下回っている。建設から40年以上経過した発電所が多く、減価償却費が少ないことや、発電量当たりの職員数が他県に比べて少ないことなどが要因と考えられる。
⑤EBITDA
　全国平均値並みか上回る数値で推移している。H28年度は、FIT対象外の売電単価が市場価格を踏まえた単価に移行した結果、大きく上昇した。
※各指標のH25年度以前の数値は、旧会計基準によるもの。</t>
    <rPh sb="282" eb="284">
      <t>ケイゾク</t>
    </rPh>
    <rPh sb="332" eb="334">
      <t>ハツデン</t>
    </rPh>
    <rPh sb="334" eb="335">
      <t>リョウ</t>
    </rPh>
    <rPh sb="335" eb="336">
      <t>ア</t>
    </rPh>
    <rPh sb="360" eb="361">
      <t>カンガ</t>
    </rPh>
    <rPh sb="439" eb="441">
      <t>ジョウショウ</t>
    </rPh>
    <phoneticPr fontId="3"/>
  </si>
  <si>
    <t>　長野県の電気事業は、供給原価が低く設備利用率が高いことなどから、高い収益性と経営の健全性を確保している。
　H28年度はFIT対象外の売電単価を市場価格を踏まえた単価に改定した結果、さらに収益が改善した。
　今後はH28年度から37年度までを期間とする「長野県公営企業経営戦略」に基づき、計画的な改修を着実に実施していくほか、既設発電所の出力増強や新規発電所の建設等により、更なる経営の安定化を図る。</t>
    <rPh sb="1" eb="4">
      <t>ナガノケン</t>
    </rPh>
    <rPh sb="5" eb="7">
      <t>デンキ</t>
    </rPh>
    <rPh sb="7" eb="9">
      <t>ジギョウ</t>
    </rPh>
    <rPh sb="11" eb="13">
      <t>キョウキュウ</t>
    </rPh>
    <rPh sb="13" eb="15">
      <t>ゲンカ</t>
    </rPh>
    <rPh sb="16" eb="17">
      <t>ヒク</t>
    </rPh>
    <rPh sb="18" eb="20">
      <t>セツビ</t>
    </rPh>
    <rPh sb="20" eb="23">
      <t>リヨウリツ</t>
    </rPh>
    <rPh sb="24" eb="25">
      <t>タカ</t>
    </rPh>
    <rPh sb="33" eb="34">
      <t>タカ</t>
    </rPh>
    <rPh sb="35" eb="38">
      <t>シュウエキセイ</t>
    </rPh>
    <rPh sb="39" eb="41">
      <t>ケイエイ</t>
    </rPh>
    <rPh sb="42" eb="44">
      <t>ケンゼン</t>
    </rPh>
    <rPh sb="44" eb="45">
      <t>セイ</t>
    </rPh>
    <rPh sb="46" eb="48">
      <t>カクホ</t>
    </rPh>
    <rPh sb="58" eb="60">
      <t>ネンド</t>
    </rPh>
    <rPh sb="85" eb="87">
      <t>カイテイ</t>
    </rPh>
    <rPh sb="95" eb="97">
      <t>シュウエキ</t>
    </rPh>
    <rPh sb="98" eb="100">
      <t>カイゼン</t>
    </rPh>
    <rPh sb="105" eb="107">
      <t>コンゴ</t>
    </rPh>
    <rPh sb="111" eb="113">
      <t>ネンド</t>
    </rPh>
    <rPh sb="117" eb="119">
      <t>ネンド</t>
    </rPh>
    <rPh sb="122" eb="124">
      <t>キカン</t>
    </rPh>
    <rPh sb="128" eb="131">
      <t>ナガノケン</t>
    </rPh>
    <rPh sb="131" eb="133">
      <t>コウエイ</t>
    </rPh>
    <rPh sb="133" eb="135">
      <t>キギョウ</t>
    </rPh>
    <rPh sb="135" eb="137">
      <t>ケイエイ</t>
    </rPh>
    <rPh sb="137" eb="139">
      <t>センリャク</t>
    </rPh>
    <rPh sb="141" eb="142">
      <t>モト</t>
    </rPh>
    <rPh sb="145" eb="148">
      <t>ケイカクテキ</t>
    </rPh>
    <rPh sb="149" eb="151">
      <t>カイシュウ</t>
    </rPh>
    <rPh sb="152" eb="154">
      <t>チャクジツ</t>
    </rPh>
    <rPh sb="155" eb="157">
      <t>ジッシ</t>
    </rPh>
    <rPh sb="164" eb="166">
      <t>キセツ</t>
    </rPh>
    <rPh sb="166" eb="168">
      <t>ハツデン</t>
    </rPh>
    <rPh sb="168" eb="169">
      <t>ショ</t>
    </rPh>
    <rPh sb="170" eb="172">
      <t>シュツリョク</t>
    </rPh>
    <rPh sb="172" eb="174">
      <t>ゾウキョウ</t>
    </rPh>
    <rPh sb="175" eb="177">
      <t>シンキ</t>
    </rPh>
    <rPh sb="177" eb="179">
      <t>ハツデン</t>
    </rPh>
    <rPh sb="179" eb="180">
      <t>ショ</t>
    </rPh>
    <rPh sb="181" eb="183">
      <t>ケンセツ</t>
    </rPh>
    <rPh sb="183" eb="184">
      <t>トウ</t>
    </rPh>
    <rPh sb="188" eb="189">
      <t>サラ</t>
    </rPh>
    <rPh sb="191" eb="193">
      <t>ケイエイ</t>
    </rPh>
    <rPh sb="194" eb="197">
      <t>アンテイカ</t>
    </rPh>
    <rPh sb="198" eb="199">
      <t>ハカ</t>
    </rPh>
    <phoneticPr fontId="3"/>
  </si>
  <si>
    <t>①設備利用率:40％以上を維持し、全国平均を上回っている。
②修繕費比率:H25年度までは民間への事業譲渡を前提として修繕費を抑えていたこと等から全国平均を下回っていた。H26年度以降は、抑制していた部分を含めて計画的に修繕を実施しており、全国平均並みか、やや上回っている。
③企業債残高対料金収入比率:H14年度からH25年度まで、民間への事業譲渡の検討等により企業債を発行しておらず、漸減してきた。事業の継続を受けてH26年度からは設備改良等の財源として新たに企業債を発行しており、料金収入の増と比例して横ばいで推移している。
④有形固定資産減価償却率:計画的な更新や新規発電所の建設により、全国平均を下回って推移している。発電所の平均的な償却年数とされる、建設から40年を経過する発電所８箇所については、H28年２月に策定した「経営戦略」に基づき、計画的に大規模改修等を実施していく。
⑤FIT収入割合:H25年１月から３発電所（奥木曽、大鹿第２、小渋第３）がFITに移行したために増加したが、H26年12月から奥木曽発電所がFIT対象外となったため、漸減している。
　なお、H28年度はFIT対象外の売電単価が市場価格を踏まえた単価に移行し、料金収入が増加したため、FIT収入割合は更に低下した。
※②及び④のH25年度以前の数値は、旧会計基準によるもの。</t>
    <rPh sb="71" eb="72">
      <t>トウ</t>
    </rPh>
    <rPh sb="95" eb="97">
      <t>ヨクセイ</t>
    </rPh>
    <rPh sb="101" eb="103">
      <t>ブブン</t>
    </rPh>
    <rPh sb="104" eb="105">
      <t>フク</t>
    </rPh>
    <rPh sb="107" eb="110">
      <t>ケイカクテキ</t>
    </rPh>
    <rPh sb="121" eb="123">
      <t>ゼンコク</t>
    </rPh>
    <rPh sb="123" eb="125">
      <t>ヘイキン</t>
    </rPh>
    <rPh sb="125" eb="126">
      <t>ナ</t>
    </rPh>
    <rPh sb="131" eb="133">
      <t>ウワマワ</t>
    </rPh>
    <rPh sb="169" eb="171">
      <t>ミンカン</t>
    </rPh>
    <rPh sb="173" eb="175">
      <t>ジギョウ</t>
    </rPh>
    <rPh sb="175" eb="177">
      <t>ジョウト</t>
    </rPh>
    <rPh sb="178" eb="180">
      <t>ケントウ</t>
    </rPh>
    <rPh sb="180" eb="181">
      <t>トウ</t>
    </rPh>
    <rPh sb="203" eb="205">
      <t>ジギョウ</t>
    </rPh>
    <rPh sb="206" eb="208">
      <t>ケイゾク</t>
    </rPh>
    <rPh sb="209" eb="210">
      <t>ウ</t>
    </rPh>
    <rPh sb="224" eb="225">
      <t>トウ</t>
    </rPh>
    <rPh sb="245" eb="247">
      <t>リョウキン</t>
    </rPh>
    <rPh sb="247" eb="249">
      <t>シュウニュウ</t>
    </rPh>
    <rPh sb="250" eb="251">
      <t>ゾウ</t>
    </rPh>
    <rPh sb="252" eb="254">
      <t>ヒレイ</t>
    </rPh>
    <rPh sb="256" eb="257">
      <t>ヨコ</t>
    </rPh>
    <rPh sb="260" eb="262">
      <t>スイイ</t>
    </rPh>
    <rPh sb="282" eb="285">
      <t>ケイカクテキ</t>
    </rPh>
    <rPh sb="286" eb="288">
      <t>コウシン</t>
    </rPh>
    <rPh sb="289" eb="291">
      <t>シンキ</t>
    </rPh>
    <rPh sb="291" eb="293">
      <t>ハツデン</t>
    </rPh>
    <rPh sb="293" eb="294">
      <t>ショ</t>
    </rPh>
    <rPh sb="295" eb="297">
      <t>ケンセツ</t>
    </rPh>
    <rPh sb="310" eb="312">
      <t>スイイ</t>
    </rPh>
    <rPh sb="448" eb="450">
      <t>ゾウカ</t>
    </rPh>
    <rPh sb="529" eb="531">
      <t>リョウキン</t>
    </rPh>
    <rPh sb="531" eb="533">
      <t>シュウニュウ</t>
    </rPh>
    <rPh sb="534" eb="536">
      <t>ゾウカ</t>
    </rPh>
    <rPh sb="544" eb="546">
      <t>シュウニュウ</t>
    </rPh>
    <rPh sb="546" eb="548">
      <t>ワリアイ</t>
    </rPh>
    <rPh sb="549" eb="550">
      <t>サラ</t>
    </rPh>
    <rPh sb="551" eb="553">
      <t>テイカ</t>
    </rPh>
    <phoneticPr fontId="3"/>
  </si>
  <si>
    <t>自治体職員</t>
    <rPh sb="0" eb="3">
      <t>ジチタイ</t>
    </rPh>
    <rPh sb="3" eb="5">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</si>
</sst>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20"/>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106.4</c:v>
                </c:pt>
                <c:pt idx="1">
                  <c:v>127.4</c:v>
                </c:pt>
                <c:pt idx="2">
                  <c:v>123.7</c:v>
                </c:pt>
                <c:pt idx="3">
                  <c:v>112.8</c:v>
                </c:pt>
                <c:pt idx="4">
                  <c:v>143.6</c:v>
                </c:pt>
              </c:numCache>
            </c:numRef>
          </c:val>
          <c:extLst xmlns:c16r2="http://schemas.microsoft.com/office/drawing/2015/06/chart">
            <c:ext xmlns:c16="http://schemas.microsoft.com/office/drawing/2014/chart" uri="{C3380CC4-5D6E-409C-BE32-E72D297353CC}">
              <c16:uniqueId val="{00000000-D69A-4735-BF8A-FFC9A2D4979B}"/>
            </c:ext>
          </c:extLst>
        </c:ser>
        <c:dLbls>
          <c:showLegendKey val="0"/>
          <c:showVal val="0"/>
          <c:showCatName val="0"/>
          <c:showSerName val="0"/>
          <c:showPercent val="0"/>
          <c:showBubbleSize val="0"/>
        </c:dLbls>
        <c:gapWidth val="180"/>
        <c:overlap val="-90"/>
        <c:axId val="206301248"/>
        <c:axId val="20634341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extLst xmlns:c16r2="http://schemas.microsoft.com/office/drawing/2015/06/chart">
            <c:ext xmlns:c16="http://schemas.microsoft.com/office/drawing/2014/chart" uri="{C3380CC4-5D6E-409C-BE32-E72D297353CC}">
              <c16:uniqueId val="{00000001-D69A-4735-BF8A-FFC9A2D4979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69A-4735-BF8A-FFC9A2D4979B}"/>
            </c:ext>
          </c:extLst>
        </c:ser>
        <c:dLbls>
          <c:showLegendKey val="0"/>
          <c:showVal val="0"/>
          <c:showCatName val="0"/>
          <c:showSerName val="0"/>
          <c:showPercent val="0"/>
          <c:showBubbleSize val="0"/>
        </c:dLbls>
        <c:marker val="1"/>
        <c:smooth val="0"/>
        <c:axId val="206301248"/>
        <c:axId val="206343416"/>
      </c:lineChart>
      <c:catAx>
        <c:axId val="206301248"/>
        <c:scaling>
          <c:orientation val="minMax"/>
        </c:scaling>
        <c:delete val="0"/>
        <c:axPos val="b"/>
        <c:numFmt formatCode="ge" sourceLinked="1"/>
        <c:majorTickMark val="none"/>
        <c:minorTickMark val="none"/>
        <c:tickLblPos val="none"/>
        <c:crossAx val="206343416"/>
        <c:crosses val="autoZero"/>
        <c:auto val="0"/>
        <c:lblAlgn val="ctr"/>
        <c:lblOffset val="100"/>
        <c:noMultiLvlLbl val="1"/>
      </c:catAx>
      <c:valAx>
        <c:axId val="206343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301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4.2</c:v>
                </c:pt>
                <c:pt idx="1">
                  <c:v>30.3</c:v>
                </c:pt>
                <c:pt idx="2">
                  <c:v>25.7</c:v>
                </c:pt>
                <c:pt idx="3">
                  <c:v>17.600000000000001</c:v>
                </c:pt>
                <c:pt idx="4">
                  <c:v>13</c:v>
                </c:pt>
              </c:numCache>
            </c:numRef>
          </c:val>
          <c:extLst xmlns:c16r2="http://schemas.microsoft.com/office/drawing/2015/06/chart">
            <c:ext xmlns:c16="http://schemas.microsoft.com/office/drawing/2014/chart" uri="{C3380CC4-5D6E-409C-BE32-E72D297353CC}">
              <c16:uniqueId val="{00000000-2AFC-4FC4-91D5-9A670CD2D49A}"/>
            </c:ext>
          </c:extLst>
        </c:ser>
        <c:dLbls>
          <c:showLegendKey val="0"/>
          <c:showVal val="0"/>
          <c:showCatName val="0"/>
          <c:showSerName val="0"/>
          <c:showPercent val="0"/>
          <c:showBubbleSize val="0"/>
        </c:dLbls>
        <c:gapWidth val="180"/>
        <c:overlap val="-90"/>
        <c:axId val="207694840"/>
        <c:axId val="20769523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extLst xmlns:c16r2="http://schemas.microsoft.com/office/drawing/2015/06/chart">
            <c:ext xmlns:c16="http://schemas.microsoft.com/office/drawing/2014/chart" uri="{C3380CC4-5D6E-409C-BE32-E72D297353CC}">
              <c16:uniqueId val="{00000001-2AFC-4FC4-91D5-9A670CD2D49A}"/>
            </c:ext>
          </c:extLst>
        </c:ser>
        <c:dLbls>
          <c:showLegendKey val="0"/>
          <c:showVal val="0"/>
          <c:showCatName val="0"/>
          <c:showSerName val="0"/>
          <c:showPercent val="0"/>
          <c:showBubbleSize val="0"/>
        </c:dLbls>
        <c:marker val="1"/>
        <c:smooth val="0"/>
        <c:axId val="207694840"/>
        <c:axId val="207695232"/>
      </c:lineChart>
      <c:catAx>
        <c:axId val="207694840"/>
        <c:scaling>
          <c:orientation val="minMax"/>
        </c:scaling>
        <c:delete val="0"/>
        <c:axPos val="b"/>
        <c:numFmt formatCode="ge" sourceLinked="1"/>
        <c:majorTickMark val="none"/>
        <c:minorTickMark val="none"/>
        <c:tickLblPos val="none"/>
        <c:crossAx val="207695232"/>
        <c:crosses val="autoZero"/>
        <c:auto val="0"/>
        <c:lblAlgn val="ctr"/>
        <c:lblOffset val="100"/>
        <c:noMultiLvlLbl val="1"/>
      </c:catAx>
      <c:valAx>
        <c:axId val="20769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694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41.7</c:v>
                </c:pt>
                <c:pt idx="1">
                  <c:v>41.6</c:v>
                </c:pt>
                <c:pt idx="2">
                  <c:v>41.7</c:v>
                </c:pt>
                <c:pt idx="3">
                  <c:v>47.9</c:v>
                </c:pt>
                <c:pt idx="4">
                  <c:v>44</c:v>
                </c:pt>
              </c:numCache>
            </c:numRef>
          </c:val>
          <c:extLst xmlns:c16r2="http://schemas.microsoft.com/office/drawing/2015/06/chart">
            <c:ext xmlns:c16="http://schemas.microsoft.com/office/drawing/2014/chart" uri="{C3380CC4-5D6E-409C-BE32-E72D297353CC}">
              <c16:uniqueId val="{00000000-B89F-400B-843F-286FFD8A78B2}"/>
            </c:ext>
          </c:extLst>
        </c:ser>
        <c:dLbls>
          <c:showLegendKey val="0"/>
          <c:showVal val="0"/>
          <c:showCatName val="0"/>
          <c:showSerName val="0"/>
          <c:showPercent val="0"/>
          <c:showBubbleSize val="0"/>
        </c:dLbls>
        <c:gapWidth val="180"/>
        <c:overlap val="-90"/>
        <c:axId val="205657504"/>
        <c:axId val="34953740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extLst xmlns:c16r2="http://schemas.microsoft.com/office/drawing/2015/06/chart">
            <c:ext xmlns:c16="http://schemas.microsoft.com/office/drawing/2014/chart" uri="{C3380CC4-5D6E-409C-BE32-E72D297353CC}">
              <c16:uniqueId val="{00000001-B89F-400B-843F-286FFD8A78B2}"/>
            </c:ext>
          </c:extLst>
        </c:ser>
        <c:dLbls>
          <c:showLegendKey val="0"/>
          <c:showVal val="0"/>
          <c:showCatName val="0"/>
          <c:showSerName val="0"/>
          <c:showPercent val="0"/>
          <c:showBubbleSize val="0"/>
        </c:dLbls>
        <c:marker val="1"/>
        <c:smooth val="0"/>
        <c:axId val="205657504"/>
        <c:axId val="349537408"/>
      </c:lineChart>
      <c:catAx>
        <c:axId val="205657504"/>
        <c:scaling>
          <c:orientation val="minMax"/>
        </c:scaling>
        <c:delete val="0"/>
        <c:axPos val="b"/>
        <c:numFmt formatCode="ge" sourceLinked="1"/>
        <c:majorTickMark val="none"/>
        <c:minorTickMark val="none"/>
        <c:tickLblPos val="none"/>
        <c:crossAx val="349537408"/>
        <c:crosses val="autoZero"/>
        <c:auto val="0"/>
        <c:lblAlgn val="ctr"/>
        <c:lblOffset val="100"/>
        <c:noMultiLvlLbl val="1"/>
      </c:catAx>
      <c:valAx>
        <c:axId val="34953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7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15.3</c:v>
                </c:pt>
                <c:pt idx="1">
                  <c:v>14.5</c:v>
                </c:pt>
                <c:pt idx="2">
                  <c:v>21.7</c:v>
                </c:pt>
                <c:pt idx="3">
                  <c:v>23.3</c:v>
                </c:pt>
                <c:pt idx="4">
                  <c:v>20.8</c:v>
                </c:pt>
              </c:numCache>
            </c:numRef>
          </c:val>
          <c:extLst xmlns:c16r2="http://schemas.microsoft.com/office/drawing/2015/06/chart">
            <c:ext xmlns:c16="http://schemas.microsoft.com/office/drawing/2014/chart" uri="{C3380CC4-5D6E-409C-BE32-E72D297353CC}">
              <c16:uniqueId val="{00000000-53E8-448F-B938-82338C5150B0}"/>
            </c:ext>
          </c:extLst>
        </c:ser>
        <c:dLbls>
          <c:showLegendKey val="0"/>
          <c:showVal val="0"/>
          <c:showCatName val="0"/>
          <c:showSerName val="0"/>
          <c:showPercent val="0"/>
          <c:showBubbleSize val="0"/>
        </c:dLbls>
        <c:gapWidth val="180"/>
        <c:overlap val="-90"/>
        <c:axId val="205657112"/>
        <c:axId val="20565672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extLst xmlns:c16r2="http://schemas.microsoft.com/office/drawing/2015/06/chart">
            <c:ext xmlns:c16="http://schemas.microsoft.com/office/drawing/2014/chart" uri="{C3380CC4-5D6E-409C-BE32-E72D297353CC}">
              <c16:uniqueId val="{00000001-53E8-448F-B938-82338C5150B0}"/>
            </c:ext>
          </c:extLst>
        </c:ser>
        <c:dLbls>
          <c:showLegendKey val="0"/>
          <c:showVal val="0"/>
          <c:showCatName val="0"/>
          <c:showSerName val="0"/>
          <c:showPercent val="0"/>
          <c:showBubbleSize val="0"/>
        </c:dLbls>
        <c:marker val="1"/>
        <c:smooth val="0"/>
        <c:axId val="205657112"/>
        <c:axId val="205656720"/>
      </c:lineChart>
      <c:catAx>
        <c:axId val="205657112"/>
        <c:scaling>
          <c:orientation val="minMax"/>
        </c:scaling>
        <c:delete val="0"/>
        <c:axPos val="b"/>
        <c:numFmt formatCode="ge" sourceLinked="1"/>
        <c:majorTickMark val="none"/>
        <c:minorTickMark val="none"/>
        <c:tickLblPos val="none"/>
        <c:crossAx val="205656720"/>
        <c:crosses val="autoZero"/>
        <c:auto val="0"/>
        <c:lblAlgn val="ctr"/>
        <c:lblOffset val="100"/>
        <c:noMultiLvlLbl val="1"/>
      </c:catAx>
      <c:valAx>
        <c:axId val="20565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7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250.7</c:v>
                </c:pt>
                <c:pt idx="1">
                  <c:v>201.3</c:v>
                </c:pt>
                <c:pt idx="2">
                  <c:v>162.69999999999999</c:v>
                </c:pt>
                <c:pt idx="3">
                  <c:v>162.5</c:v>
                </c:pt>
                <c:pt idx="4">
                  <c:v>158.6</c:v>
                </c:pt>
              </c:numCache>
            </c:numRef>
          </c:val>
          <c:extLst xmlns:c16r2="http://schemas.microsoft.com/office/drawing/2015/06/chart">
            <c:ext xmlns:c16="http://schemas.microsoft.com/office/drawing/2014/chart" uri="{C3380CC4-5D6E-409C-BE32-E72D297353CC}">
              <c16:uniqueId val="{00000000-4CB2-4FEC-A0FF-52AE4A21DC4B}"/>
            </c:ext>
          </c:extLst>
        </c:ser>
        <c:dLbls>
          <c:showLegendKey val="0"/>
          <c:showVal val="0"/>
          <c:showCatName val="0"/>
          <c:showSerName val="0"/>
          <c:showPercent val="0"/>
          <c:showBubbleSize val="0"/>
        </c:dLbls>
        <c:gapWidth val="180"/>
        <c:overlap val="-90"/>
        <c:axId val="205655936"/>
        <c:axId val="34953819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extLst xmlns:c16r2="http://schemas.microsoft.com/office/drawing/2015/06/chart">
            <c:ext xmlns:c16="http://schemas.microsoft.com/office/drawing/2014/chart" uri="{C3380CC4-5D6E-409C-BE32-E72D297353CC}">
              <c16:uniqueId val="{00000001-4CB2-4FEC-A0FF-52AE4A21DC4B}"/>
            </c:ext>
          </c:extLst>
        </c:ser>
        <c:dLbls>
          <c:showLegendKey val="0"/>
          <c:showVal val="0"/>
          <c:showCatName val="0"/>
          <c:showSerName val="0"/>
          <c:showPercent val="0"/>
          <c:showBubbleSize val="0"/>
        </c:dLbls>
        <c:marker val="1"/>
        <c:smooth val="0"/>
        <c:axId val="205655936"/>
        <c:axId val="349538192"/>
      </c:lineChart>
      <c:catAx>
        <c:axId val="205655936"/>
        <c:scaling>
          <c:orientation val="minMax"/>
        </c:scaling>
        <c:delete val="0"/>
        <c:axPos val="b"/>
        <c:numFmt formatCode="ge" sourceLinked="1"/>
        <c:majorTickMark val="none"/>
        <c:minorTickMark val="none"/>
        <c:tickLblPos val="none"/>
        <c:crossAx val="349538192"/>
        <c:crosses val="autoZero"/>
        <c:auto val="0"/>
        <c:lblAlgn val="ctr"/>
        <c:lblOffset val="100"/>
        <c:noMultiLvlLbl val="1"/>
      </c:catAx>
      <c:valAx>
        <c:axId val="34953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56559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51.9</c:v>
                </c:pt>
                <c:pt idx="1">
                  <c:v>53.2</c:v>
                </c:pt>
                <c:pt idx="2">
                  <c:v>59.4</c:v>
                </c:pt>
                <c:pt idx="3">
                  <c:v>60.1</c:v>
                </c:pt>
                <c:pt idx="4">
                  <c:v>59.8</c:v>
                </c:pt>
              </c:numCache>
            </c:numRef>
          </c:val>
          <c:extLst xmlns:c16r2="http://schemas.microsoft.com/office/drawing/2015/06/chart">
            <c:ext xmlns:c16="http://schemas.microsoft.com/office/drawing/2014/chart" uri="{C3380CC4-5D6E-409C-BE32-E72D297353CC}">
              <c16:uniqueId val="{00000000-76FB-49D2-9DA7-E5E0A3103BC7}"/>
            </c:ext>
          </c:extLst>
        </c:ser>
        <c:dLbls>
          <c:showLegendKey val="0"/>
          <c:showVal val="0"/>
          <c:showCatName val="0"/>
          <c:showSerName val="0"/>
          <c:showPercent val="0"/>
          <c:showBubbleSize val="0"/>
        </c:dLbls>
        <c:gapWidth val="180"/>
        <c:overlap val="-90"/>
        <c:axId val="349538976"/>
        <c:axId val="3495393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extLst xmlns:c16r2="http://schemas.microsoft.com/office/drawing/2015/06/chart">
            <c:ext xmlns:c16="http://schemas.microsoft.com/office/drawing/2014/chart" uri="{C3380CC4-5D6E-409C-BE32-E72D297353CC}">
              <c16:uniqueId val="{00000001-76FB-49D2-9DA7-E5E0A3103BC7}"/>
            </c:ext>
          </c:extLst>
        </c:ser>
        <c:dLbls>
          <c:showLegendKey val="0"/>
          <c:showVal val="0"/>
          <c:showCatName val="0"/>
          <c:showSerName val="0"/>
          <c:showPercent val="0"/>
          <c:showBubbleSize val="0"/>
        </c:dLbls>
        <c:marker val="1"/>
        <c:smooth val="0"/>
        <c:axId val="349538976"/>
        <c:axId val="349539368"/>
      </c:lineChart>
      <c:catAx>
        <c:axId val="349538976"/>
        <c:scaling>
          <c:orientation val="minMax"/>
        </c:scaling>
        <c:delete val="0"/>
        <c:axPos val="b"/>
        <c:numFmt formatCode="ge" sourceLinked="1"/>
        <c:majorTickMark val="none"/>
        <c:minorTickMark val="none"/>
        <c:tickLblPos val="none"/>
        <c:crossAx val="349539368"/>
        <c:crosses val="autoZero"/>
        <c:auto val="0"/>
        <c:lblAlgn val="ctr"/>
        <c:lblOffset val="100"/>
        <c:noMultiLvlLbl val="1"/>
      </c:catAx>
      <c:valAx>
        <c:axId val="34953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4.2</c:v>
                </c:pt>
                <c:pt idx="1">
                  <c:v>30.3</c:v>
                </c:pt>
                <c:pt idx="2">
                  <c:v>25.7</c:v>
                </c:pt>
                <c:pt idx="3">
                  <c:v>17.600000000000001</c:v>
                </c:pt>
                <c:pt idx="4">
                  <c:v>13</c:v>
                </c:pt>
              </c:numCache>
            </c:numRef>
          </c:val>
          <c:extLst xmlns:c16r2="http://schemas.microsoft.com/office/drawing/2015/06/chart">
            <c:ext xmlns:c16="http://schemas.microsoft.com/office/drawing/2014/chart" uri="{C3380CC4-5D6E-409C-BE32-E72D297353CC}">
              <c16:uniqueId val="{00000000-F142-4700-9681-56FC23CF5DFC}"/>
            </c:ext>
          </c:extLst>
        </c:ser>
        <c:dLbls>
          <c:showLegendKey val="0"/>
          <c:showVal val="0"/>
          <c:showCatName val="0"/>
          <c:showSerName val="0"/>
          <c:showPercent val="0"/>
          <c:showBubbleSize val="0"/>
        </c:dLbls>
        <c:gapWidth val="180"/>
        <c:overlap val="-90"/>
        <c:axId val="349540152"/>
        <c:axId val="34954054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extLst xmlns:c16r2="http://schemas.microsoft.com/office/drawing/2015/06/chart">
            <c:ext xmlns:c16="http://schemas.microsoft.com/office/drawing/2014/chart" uri="{C3380CC4-5D6E-409C-BE32-E72D297353CC}">
              <c16:uniqueId val="{00000001-F142-4700-9681-56FC23CF5DFC}"/>
            </c:ext>
          </c:extLst>
        </c:ser>
        <c:dLbls>
          <c:showLegendKey val="0"/>
          <c:showVal val="0"/>
          <c:showCatName val="0"/>
          <c:showSerName val="0"/>
          <c:showPercent val="0"/>
          <c:showBubbleSize val="0"/>
        </c:dLbls>
        <c:marker val="1"/>
        <c:smooth val="0"/>
        <c:axId val="349540152"/>
        <c:axId val="349540544"/>
      </c:lineChart>
      <c:catAx>
        <c:axId val="349540152"/>
        <c:scaling>
          <c:orientation val="minMax"/>
        </c:scaling>
        <c:delete val="0"/>
        <c:axPos val="b"/>
        <c:numFmt formatCode="ge" sourceLinked="1"/>
        <c:majorTickMark val="none"/>
        <c:minorTickMark val="none"/>
        <c:tickLblPos val="none"/>
        <c:crossAx val="349540544"/>
        <c:crosses val="autoZero"/>
        <c:auto val="0"/>
        <c:lblAlgn val="ctr"/>
        <c:lblOffset val="100"/>
        <c:noMultiLvlLbl val="1"/>
      </c:catAx>
      <c:valAx>
        <c:axId val="34954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40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81-4098-BFF1-218FEBDC218B}"/>
            </c:ext>
          </c:extLst>
        </c:ser>
        <c:dLbls>
          <c:showLegendKey val="0"/>
          <c:showVal val="0"/>
          <c:showCatName val="0"/>
          <c:showSerName val="0"/>
          <c:showPercent val="0"/>
          <c:showBubbleSize val="0"/>
        </c:dLbls>
        <c:gapWidth val="180"/>
        <c:overlap val="-90"/>
        <c:axId val="207296168"/>
        <c:axId val="20729656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81-4098-BFF1-218FEBDC218B}"/>
            </c:ext>
          </c:extLst>
        </c:ser>
        <c:dLbls>
          <c:showLegendKey val="0"/>
          <c:showVal val="0"/>
          <c:showCatName val="0"/>
          <c:showSerName val="0"/>
          <c:showPercent val="0"/>
          <c:showBubbleSize val="0"/>
        </c:dLbls>
        <c:marker val="1"/>
        <c:smooth val="0"/>
        <c:axId val="207296168"/>
        <c:axId val="207296560"/>
      </c:lineChart>
      <c:catAx>
        <c:axId val="207296168"/>
        <c:scaling>
          <c:orientation val="minMax"/>
        </c:scaling>
        <c:delete val="0"/>
        <c:axPos val="b"/>
        <c:numFmt formatCode="ge" sourceLinked="1"/>
        <c:majorTickMark val="none"/>
        <c:minorTickMark val="none"/>
        <c:tickLblPos val="none"/>
        <c:crossAx val="207296560"/>
        <c:crosses val="autoZero"/>
        <c:auto val="0"/>
        <c:lblAlgn val="ctr"/>
        <c:lblOffset val="100"/>
        <c:noMultiLvlLbl val="1"/>
      </c:catAx>
      <c:valAx>
        <c:axId val="20729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296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03-424F-9BDB-1E39EBC0C691}"/>
            </c:ext>
          </c:extLst>
        </c:ser>
        <c:dLbls>
          <c:showLegendKey val="0"/>
          <c:showVal val="0"/>
          <c:showCatName val="0"/>
          <c:showSerName val="0"/>
          <c:showPercent val="0"/>
          <c:showBubbleSize val="0"/>
        </c:dLbls>
        <c:gapWidth val="180"/>
        <c:overlap val="-90"/>
        <c:axId val="207297344"/>
        <c:axId val="20729773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03-424F-9BDB-1E39EBC0C691}"/>
            </c:ext>
          </c:extLst>
        </c:ser>
        <c:dLbls>
          <c:showLegendKey val="0"/>
          <c:showVal val="0"/>
          <c:showCatName val="0"/>
          <c:showSerName val="0"/>
          <c:showPercent val="0"/>
          <c:showBubbleSize val="0"/>
        </c:dLbls>
        <c:marker val="1"/>
        <c:smooth val="0"/>
        <c:axId val="207297344"/>
        <c:axId val="207297736"/>
      </c:lineChart>
      <c:catAx>
        <c:axId val="207297344"/>
        <c:scaling>
          <c:orientation val="minMax"/>
        </c:scaling>
        <c:delete val="0"/>
        <c:axPos val="b"/>
        <c:numFmt formatCode="ge" sourceLinked="1"/>
        <c:majorTickMark val="none"/>
        <c:minorTickMark val="none"/>
        <c:tickLblPos val="none"/>
        <c:crossAx val="207297736"/>
        <c:crosses val="autoZero"/>
        <c:auto val="0"/>
        <c:lblAlgn val="ctr"/>
        <c:lblOffset val="100"/>
        <c:noMultiLvlLbl val="1"/>
      </c:catAx>
      <c:valAx>
        <c:axId val="207297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297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E0-4B01-AEA7-686B813D7359}"/>
            </c:ext>
          </c:extLst>
        </c:ser>
        <c:dLbls>
          <c:showLegendKey val="0"/>
          <c:showVal val="0"/>
          <c:showCatName val="0"/>
          <c:showSerName val="0"/>
          <c:showPercent val="0"/>
          <c:showBubbleSize val="0"/>
        </c:dLbls>
        <c:gapWidth val="180"/>
        <c:overlap val="-90"/>
        <c:axId val="207298912"/>
        <c:axId val="20729930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E0-4B01-AEA7-686B813D7359}"/>
            </c:ext>
          </c:extLst>
        </c:ser>
        <c:dLbls>
          <c:showLegendKey val="0"/>
          <c:showVal val="0"/>
          <c:showCatName val="0"/>
          <c:showSerName val="0"/>
          <c:showPercent val="0"/>
          <c:showBubbleSize val="0"/>
        </c:dLbls>
        <c:marker val="1"/>
        <c:smooth val="0"/>
        <c:axId val="207298912"/>
        <c:axId val="207299304"/>
      </c:lineChart>
      <c:catAx>
        <c:axId val="207298912"/>
        <c:scaling>
          <c:orientation val="minMax"/>
        </c:scaling>
        <c:delete val="0"/>
        <c:axPos val="b"/>
        <c:numFmt formatCode="ge" sourceLinked="1"/>
        <c:majorTickMark val="none"/>
        <c:minorTickMark val="none"/>
        <c:tickLblPos val="none"/>
        <c:crossAx val="207299304"/>
        <c:crosses val="autoZero"/>
        <c:auto val="0"/>
        <c:lblAlgn val="ctr"/>
        <c:lblOffset val="100"/>
        <c:noMultiLvlLbl val="1"/>
      </c:catAx>
      <c:valAx>
        <c:axId val="207299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29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BB-401E-8B82-DB3820A8B23F}"/>
            </c:ext>
          </c:extLst>
        </c:ser>
        <c:dLbls>
          <c:showLegendKey val="0"/>
          <c:showVal val="0"/>
          <c:showCatName val="0"/>
          <c:showSerName val="0"/>
          <c:showPercent val="0"/>
          <c:showBubbleSize val="0"/>
        </c:dLbls>
        <c:gapWidth val="180"/>
        <c:overlap val="-90"/>
        <c:axId val="349752136"/>
        <c:axId val="3497525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BB-401E-8B82-DB3820A8B23F}"/>
            </c:ext>
          </c:extLst>
        </c:ser>
        <c:dLbls>
          <c:showLegendKey val="0"/>
          <c:showVal val="0"/>
          <c:showCatName val="0"/>
          <c:showSerName val="0"/>
          <c:showPercent val="0"/>
          <c:showBubbleSize val="0"/>
        </c:dLbls>
        <c:marker val="1"/>
        <c:smooth val="0"/>
        <c:axId val="349752136"/>
        <c:axId val="349752528"/>
      </c:lineChart>
      <c:catAx>
        <c:axId val="349752136"/>
        <c:scaling>
          <c:orientation val="minMax"/>
        </c:scaling>
        <c:delete val="0"/>
        <c:axPos val="b"/>
        <c:numFmt formatCode="ge" sourceLinked="1"/>
        <c:majorTickMark val="none"/>
        <c:minorTickMark val="none"/>
        <c:tickLblPos val="none"/>
        <c:crossAx val="349752528"/>
        <c:crosses val="autoZero"/>
        <c:auto val="0"/>
        <c:lblAlgn val="ctr"/>
        <c:lblOffset val="100"/>
        <c:noMultiLvlLbl val="1"/>
      </c:catAx>
      <c:valAx>
        <c:axId val="349752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2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118.6</c:v>
                </c:pt>
                <c:pt idx="1">
                  <c:v>142</c:v>
                </c:pt>
                <c:pt idx="2">
                  <c:v>128.1</c:v>
                </c:pt>
                <c:pt idx="3">
                  <c:v>114.7</c:v>
                </c:pt>
                <c:pt idx="4">
                  <c:v>145.30000000000001</c:v>
                </c:pt>
              </c:numCache>
            </c:numRef>
          </c:val>
          <c:extLst xmlns:c16r2="http://schemas.microsoft.com/office/drawing/2015/06/chart">
            <c:ext xmlns:c16="http://schemas.microsoft.com/office/drawing/2014/chart" uri="{C3380CC4-5D6E-409C-BE32-E72D297353CC}">
              <c16:uniqueId val="{00000000-D1C4-4862-A3B2-CBA4F98F95FB}"/>
            </c:ext>
          </c:extLst>
        </c:ser>
        <c:dLbls>
          <c:showLegendKey val="0"/>
          <c:showVal val="0"/>
          <c:showCatName val="0"/>
          <c:showSerName val="0"/>
          <c:showPercent val="0"/>
          <c:showBubbleSize val="0"/>
        </c:dLbls>
        <c:gapWidth val="180"/>
        <c:overlap val="-90"/>
        <c:axId val="207344480"/>
        <c:axId val="2073553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extLst xmlns:c16r2="http://schemas.microsoft.com/office/drawing/2015/06/chart">
            <c:ext xmlns:c16="http://schemas.microsoft.com/office/drawing/2014/chart" uri="{C3380CC4-5D6E-409C-BE32-E72D297353CC}">
              <c16:uniqueId val="{00000001-D1C4-4862-A3B2-CBA4F98F95F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1C4-4862-A3B2-CBA4F98F95FB}"/>
            </c:ext>
          </c:extLst>
        </c:ser>
        <c:dLbls>
          <c:showLegendKey val="0"/>
          <c:showVal val="0"/>
          <c:showCatName val="0"/>
          <c:showSerName val="0"/>
          <c:showPercent val="0"/>
          <c:showBubbleSize val="0"/>
        </c:dLbls>
        <c:marker val="1"/>
        <c:smooth val="0"/>
        <c:axId val="207344480"/>
        <c:axId val="207355384"/>
      </c:lineChart>
      <c:catAx>
        <c:axId val="207344480"/>
        <c:scaling>
          <c:orientation val="minMax"/>
        </c:scaling>
        <c:delete val="0"/>
        <c:axPos val="b"/>
        <c:numFmt formatCode="ge" sourceLinked="1"/>
        <c:majorTickMark val="none"/>
        <c:minorTickMark val="none"/>
        <c:tickLblPos val="none"/>
        <c:crossAx val="207355384"/>
        <c:crosses val="autoZero"/>
        <c:auto val="0"/>
        <c:lblAlgn val="ctr"/>
        <c:lblOffset val="100"/>
        <c:noMultiLvlLbl val="1"/>
      </c:catAx>
      <c:valAx>
        <c:axId val="207355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344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5C-4ACA-A092-09AC31ABDE11}"/>
            </c:ext>
          </c:extLst>
        </c:ser>
        <c:dLbls>
          <c:showLegendKey val="0"/>
          <c:showVal val="0"/>
          <c:showCatName val="0"/>
          <c:showSerName val="0"/>
          <c:showPercent val="0"/>
          <c:showBubbleSize val="0"/>
        </c:dLbls>
        <c:gapWidth val="180"/>
        <c:overlap val="-90"/>
        <c:axId val="349753312"/>
        <c:axId val="34975370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5C-4ACA-A092-09AC31ABDE11}"/>
            </c:ext>
          </c:extLst>
        </c:ser>
        <c:dLbls>
          <c:showLegendKey val="0"/>
          <c:showVal val="0"/>
          <c:showCatName val="0"/>
          <c:showSerName val="0"/>
          <c:showPercent val="0"/>
          <c:showBubbleSize val="0"/>
        </c:dLbls>
        <c:marker val="1"/>
        <c:smooth val="0"/>
        <c:axId val="349753312"/>
        <c:axId val="349753704"/>
      </c:lineChart>
      <c:catAx>
        <c:axId val="349753312"/>
        <c:scaling>
          <c:orientation val="minMax"/>
        </c:scaling>
        <c:delete val="0"/>
        <c:axPos val="b"/>
        <c:numFmt formatCode="ge" sourceLinked="1"/>
        <c:majorTickMark val="none"/>
        <c:minorTickMark val="none"/>
        <c:tickLblPos val="none"/>
        <c:crossAx val="349753704"/>
        <c:crosses val="autoZero"/>
        <c:auto val="0"/>
        <c:lblAlgn val="ctr"/>
        <c:lblOffset val="100"/>
        <c:noMultiLvlLbl val="1"/>
      </c:catAx>
      <c:valAx>
        <c:axId val="349753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8D-4BE8-B50B-BFFA22C57F17}"/>
            </c:ext>
          </c:extLst>
        </c:ser>
        <c:dLbls>
          <c:showLegendKey val="0"/>
          <c:showVal val="0"/>
          <c:showCatName val="0"/>
          <c:showSerName val="0"/>
          <c:showPercent val="0"/>
          <c:showBubbleSize val="0"/>
        </c:dLbls>
        <c:gapWidth val="180"/>
        <c:overlap val="-90"/>
        <c:axId val="349754488"/>
        <c:axId val="34975488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8D-4BE8-B50B-BFFA22C57F17}"/>
            </c:ext>
          </c:extLst>
        </c:ser>
        <c:dLbls>
          <c:showLegendKey val="0"/>
          <c:showVal val="0"/>
          <c:showCatName val="0"/>
          <c:showSerName val="0"/>
          <c:showPercent val="0"/>
          <c:showBubbleSize val="0"/>
        </c:dLbls>
        <c:marker val="1"/>
        <c:smooth val="0"/>
        <c:axId val="349754488"/>
        <c:axId val="349754880"/>
      </c:lineChart>
      <c:catAx>
        <c:axId val="349754488"/>
        <c:scaling>
          <c:orientation val="minMax"/>
        </c:scaling>
        <c:delete val="0"/>
        <c:axPos val="b"/>
        <c:numFmt formatCode="ge" sourceLinked="1"/>
        <c:majorTickMark val="none"/>
        <c:minorTickMark val="none"/>
        <c:tickLblPos val="none"/>
        <c:crossAx val="349754880"/>
        <c:crosses val="autoZero"/>
        <c:auto val="0"/>
        <c:lblAlgn val="ctr"/>
        <c:lblOffset val="100"/>
        <c:noMultiLvlLbl val="1"/>
      </c:catAx>
      <c:valAx>
        <c:axId val="34975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4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87-4D6E-A1A9-8BB985251608}"/>
            </c:ext>
          </c:extLst>
        </c:ser>
        <c:dLbls>
          <c:showLegendKey val="0"/>
          <c:showVal val="0"/>
          <c:showCatName val="0"/>
          <c:showSerName val="0"/>
          <c:showPercent val="0"/>
          <c:showBubbleSize val="0"/>
        </c:dLbls>
        <c:gapWidth val="180"/>
        <c:overlap val="-90"/>
        <c:axId val="349755664"/>
        <c:axId val="35042084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87-4D6E-A1A9-8BB985251608}"/>
            </c:ext>
          </c:extLst>
        </c:ser>
        <c:dLbls>
          <c:showLegendKey val="0"/>
          <c:showVal val="0"/>
          <c:showCatName val="0"/>
          <c:showSerName val="0"/>
          <c:showPercent val="0"/>
          <c:showBubbleSize val="0"/>
        </c:dLbls>
        <c:marker val="1"/>
        <c:smooth val="0"/>
        <c:axId val="349755664"/>
        <c:axId val="350420840"/>
      </c:lineChart>
      <c:catAx>
        <c:axId val="349755664"/>
        <c:scaling>
          <c:orientation val="minMax"/>
        </c:scaling>
        <c:delete val="0"/>
        <c:axPos val="b"/>
        <c:numFmt formatCode="ge" sourceLinked="1"/>
        <c:majorTickMark val="none"/>
        <c:minorTickMark val="none"/>
        <c:tickLblPos val="none"/>
        <c:crossAx val="350420840"/>
        <c:crosses val="autoZero"/>
        <c:auto val="0"/>
        <c:lblAlgn val="ctr"/>
        <c:lblOffset val="100"/>
        <c:noMultiLvlLbl val="1"/>
      </c:catAx>
      <c:valAx>
        <c:axId val="350420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DE-42FC-86F1-A2E63FF84AD7}"/>
            </c:ext>
          </c:extLst>
        </c:ser>
        <c:dLbls>
          <c:showLegendKey val="0"/>
          <c:showVal val="0"/>
          <c:showCatName val="0"/>
          <c:showSerName val="0"/>
          <c:showPercent val="0"/>
          <c:showBubbleSize val="0"/>
        </c:dLbls>
        <c:gapWidth val="180"/>
        <c:overlap val="-90"/>
        <c:axId val="350421624"/>
        <c:axId val="35042201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DE-42FC-86F1-A2E63FF84AD7}"/>
            </c:ext>
          </c:extLst>
        </c:ser>
        <c:dLbls>
          <c:showLegendKey val="0"/>
          <c:showVal val="0"/>
          <c:showCatName val="0"/>
          <c:showSerName val="0"/>
          <c:showPercent val="0"/>
          <c:showBubbleSize val="0"/>
        </c:dLbls>
        <c:marker val="1"/>
        <c:smooth val="0"/>
        <c:axId val="350421624"/>
        <c:axId val="350422016"/>
      </c:lineChart>
      <c:catAx>
        <c:axId val="350421624"/>
        <c:scaling>
          <c:orientation val="minMax"/>
        </c:scaling>
        <c:delete val="0"/>
        <c:axPos val="b"/>
        <c:numFmt formatCode="ge" sourceLinked="1"/>
        <c:majorTickMark val="none"/>
        <c:minorTickMark val="none"/>
        <c:tickLblPos val="none"/>
        <c:crossAx val="350422016"/>
        <c:crosses val="autoZero"/>
        <c:auto val="0"/>
        <c:lblAlgn val="ctr"/>
        <c:lblOffset val="100"/>
        <c:noMultiLvlLbl val="1"/>
      </c:catAx>
      <c:valAx>
        <c:axId val="350422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1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81-4022-97FC-F60E9A7A145B}"/>
            </c:ext>
          </c:extLst>
        </c:ser>
        <c:dLbls>
          <c:showLegendKey val="0"/>
          <c:showVal val="0"/>
          <c:showCatName val="0"/>
          <c:showSerName val="0"/>
          <c:showPercent val="0"/>
          <c:showBubbleSize val="0"/>
        </c:dLbls>
        <c:gapWidth val="180"/>
        <c:overlap val="-90"/>
        <c:axId val="350422800"/>
        <c:axId val="3504231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81-4022-97FC-F60E9A7A145B}"/>
            </c:ext>
          </c:extLst>
        </c:ser>
        <c:dLbls>
          <c:showLegendKey val="0"/>
          <c:showVal val="0"/>
          <c:showCatName val="0"/>
          <c:showSerName val="0"/>
          <c:showPercent val="0"/>
          <c:showBubbleSize val="0"/>
        </c:dLbls>
        <c:marker val="1"/>
        <c:smooth val="0"/>
        <c:axId val="350422800"/>
        <c:axId val="350423192"/>
      </c:lineChart>
      <c:catAx>
        <c:axId val="350422800"/>
        <c:scaling>
          <c:orientation val="minMax"/>
        </c:scaling>
        <c:delete val="0"/>
        <c:axPos val="b"/>
        <c:numFmt formatCode="ge" sourceLinked="1"/>
        <c:majorTickMark val="none"/>
        <c:minorTickMark val="none"/>
        <c:tickLblPos val="none"/>
        <c:crossAx val="350423192"/>
        <c:crosses val="autoZero"/>
        <c:auto val="0"/>
        <c:lblAlgn val="ctr"/>
        <c:lblOffset val="100"/>
        <c:noMultiLvlLbl val="1"/>
      </c:catAx>
      <c:valAx>
        <c:axId val="35042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28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17-47FB-A8DA-E6E29DAF6EDC}"/>
            </c:ext>
          </c:extLst>
        </c:ser>
        <c:dLbls>
          <c:showLegendKey val="0"/>
          <c:showVal val="0"/>
          <c:showCatName val="0"/>
          <c:showSerName val="0"/>
          <c:showPercent val="0"/>
          <c:showBubbleSize val="0"/>
        </c:dLbls>
        <c:gapWidth val="180"/>
        <c:overlap val="-90"/>
        <c:axId val="350423976"/>
        <c:axId val="35042436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17-47FB-A8DA-E6E29DAF6EDC}"/>
            </c:ext>
          </c:extLst>
        </c:ser>
        <c:dLbls>
          <c:showLegendKey val="0"/>
          <c:showVal val="0"/>
          <c:showCatName val="0"/>
          <c:showSerName val="0"/>
          <c:showPercent val="0"/>
          <c:showBubbleSize val="0"/>
        </c:dLbls>
        <c:marker val="1"/>
        <c:smooth val="0"/>
        <c:axId val="350423976"/>
        <c:axId val="350424368"/>
      </c:lineChart>
      <c:catAx>
        <c:axId val="350423976"/>
        <c:scaling>
          <c:orientation val="minMax"/>
        </c:scaling>
        <c:delete val="0"/>
        <c:axPos val="b"/>
        <c:numFmt formatCode="ge" sourceLinked="1"/>
        <c:majorTickMark val="none"/>
        <c:minorTickMark val="none"/>
        <c:tickLblPos val="none"/>
        <c:crossAx val="350424368"/>
        <c:crosses val="autoZero"/>
        <c:auto val="0"/>
        <c:lblAlgn val="ctr"/>
        <c:lblOffset val="100"/>
        <c:noMultiLvlLbl val="1"/>
      </c:catAx>
      <c:valAx>
        <c:axId val="35042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23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C1-4774-8E23-03C366ED63FA}"/>
            </c:ext>
          </c:extLst>
        </c:ser>
        <c:dLbls>
          <c:showLegendKey val="0"/>
          <c:showVal val="0"/>
          <c:showCatName val="0"/>
          <c:showSerName val="0"/>
          <c:showPercent val="0"/>
          <c:showBubbleSize val="0"/>
        </c:dLbls>
        <c:gapWidth val="180"/>
        <c:overlap val="-90"/>
        <c:axId val="350143680"/>
        <c:axId val="35014407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C1-4774-8E23-03C366ED63FA}"/>
            </c:ext>
          </c:extLst>
        </c:ser>
        <c:dLbls>
          <c:showLegendKey val="0"/>
          <c:showVal val="0"/>
          <c:showCatName val="0"/>
          <c:showSerName val="0"/>
          <c:showPercent val="0"/>
          <c:showBubbleSize val="0"/>
        </c:dLbls>
        <c:marker val="1"/>
        <c:smooth val="0"/>
        <c:axId val="350143680"/>
        <c:axId val="350144072"/>
      </c:lineChart>
      <c:catAx>
        <c:axId val="350143680"/>
        <c:scaling>
          <c:orientation val="minMax"/>
        </c:scaling>
        <c:delete val="0"/>
        <c:axPos val="b"/>
        <c:numFmt formatCode="ge" sourceLinked="1"/>
        <c:majorTickMark val="none"/>
        <c:minorTickMark val="none"/>
        <c:tickLblPos val="none"/>
        <c:crossAx val="350144072"/>
        <c:crosses val="autoZero"/>
        <c:auto val="0"/>
        <c:lblAlgn val="ctr"/>
        <c:lblOffset val="100"/>
        <c:noMultiLvlLbl val="1"/>
      </c:catAx>
      <c:valAx>
        <c:axId val="35014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4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0E-4C3F-A5E1-5AA80982B95F}"/>
            </c:ext>
          </c:extLst>
        </c:ser>
        <c:dLbls>
          <c:showLegendKey val="0"/>
          <c:showVal val="0"/>
          <c:showCatName val="0"/>
          <c:showSerName val="0"/>
          <c:showPercent val="0"/>
          <c:showBubbleSize val="0"/>
        </c:dLbls>
        <c:gapWidth val="180"/>
        <c:overlap val="-90"/>
        <c:axId val="350144856"/>
        <c:axId val="35014524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0E-4C3F-A5E1-5AA80982B95F}"/>
            </c:ext>
          </c:extLst>
        </c:ser>
        <c:dLbls>
          <c:showLegendKey val="0"/>
          <c:showVal val="0"/>
          <c:showCatName val="0"/>
          <c:showSerName val="0"/>
          <c:showPercent val="0"/>
          <c:showBubbleSize val="0"/>
        </c:dLbls>
        <c:marker val="1"/>
        <c:smooth val="0"/>
        <c:axId val="350144856"/>
        <c:axId val="350145248"/>
      </c:lineChart>
      <c:catAx>
        <c:axId val="350144856"/>
        <c:scaling>
          <c:orientation val="minMax"/>
        </c:scaling>
        <c:delete val="0"/>
        <c:axPos val="b"/>
        <c:numFmt formatCode="ge" sourceLinked="1"/>
        <c:majorTickMark val="none"/>
        <c:minorTickMark val="none"/>
        <c:tickLblPos val="none"/>
        <c:crossAx val="350145248"/>
        <c:crosses val="autoZero"/>
        <c:auto val="0"/>
        <c:lblAlgn val="ctr"/>
        <c:lblOffset val="100"/>
        <c:noMultiLvlLbl val="1"/>
      </c:catAx>
      <c:valAx>
        <c:axId val="35014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44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61-45C0-A85F-2066B7204672}"/>
            </c:ext>
          </c:extLst>
        </c:ser>
        <c:dLbls>
          <c:showLegendKey val="0"/>
          <c:showVal val="0"/>
          <c:showCatName val="0"/>
          <c:showSerName val="0"/>
          <c:showPercent val="0"/>
          <c:showBubbleSize val="0"/>
        </c:dLbls>
        <c:gapWidth val="180"/>
        <c:overlap val="-90"/>
        <c:axId val="350146032"/>
        <c:axId val="35014642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61-45C0-A85F-2066B7204672}"/>
            </c:ext>
          </c:extLst>
        </c:ser>
        <c:dLbls>
          <c:showLegendKey val="0"/>
          <c:showVal val="0"/>
          <c:showCatName val="0"/>
          <c:showSerName val="0"/>
          <c:showPercent val="0"/>
          <c:showBubbleSize val="0"/>
        </c:dLbls>
        <c:marker val="1"/>
        <c:smooth val="0"/>
        <c:axId val="350146032"/>
        <c:axId val="350146424"/>
      </c:lineChart>
      <c:catAx>
        <c:axId val="350146032"/>
        <c:scaling>
          <c:orientation val="minMax"/>
        </c:scaling>
        <c:delete val="0"/>
        <c:axPos val="b"/>
        <c:numFmt formatCode="ge" sourceLinked="1"/>
        <c:majorTickMark val="none"/>
        <c:minorTickMark val="none"/>
        <c:tickLblPos val="none"/>
        <c:crossAx val="350146424"/>
        <c:crosses val="autoZero"/>
        <c:auto val="0"/>
        <c:lblAlgn val="ctr"/>
        <c:lblOffset val="100"/>
        <c:noMultiLvlLbl val="1"/>
      </c:catAx>
      <c:valAx>
        <c:axId val="350146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4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92-4487-BEE8-E66C9BADE8D1}"/>
            </c:ext>
          </c:extLst>
        </c:ser>
        <c:dLbls>
          <c:showLegendKey val="0"/>
          <c:showVal val="0"/>
          <c:showCatName val="0"/>
          <c:showSerName val="0"/>
          <c:showPercent val="0"/>
          <c:showBubbleSize val="0"/>
        </c:dLbls>
        <c:gapWidth val="180"/>
        <c:overlap val="-90"/>
        <c:axId val="350550856"/>
        <c:axId val="3505512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92-4487-BEE8-E66C9BADE8D1}"/>
            </c:ext>
          </c:extLst>
        </c:ser>
        <c:dLbls>
          <c:showLegendKey val="0"/>
          <c:showVal val="0"/>
          <c:showCatName val="0"/>
          <c:showSerName val="0"/>
          <c:showPercent val="0"/>
          <c:showBubbleSize val="0"/>
        </c:dLbls>
        <c:marker val="1"/>
        <c:smooth val="0"/>
        <c:axId val="350550856"/>
        <c:axId val="350551248"/>
      </c:lineChart>
      <c:catAx>
        <c:axId val="350550856"/>
        <c:scaling>
          <c:orientation val="minMax"/>
        </c:scaling>
        <c:delete val="0"/>
        <c:axPos val="b"/>
        <c:numFmt formatCode="ge" sourceLinked="1"/>
        <c:majorTickMark val="none"/>
        <c:minorTickMark val="none"/>
        <c:tickLblPos val="none"/>
        <c:crossAx val="350551248"/>
        <c:crosses val="autoZero"/>
        <c:auto val="0"/>
        <c:lblAlgn val="ctr"/>
        <c:lblOffset val="100"/>
        <c:noMultiLvlLbl val="1"/>
      </c:catAx>
      <c:valAx>
        <c:axId val="35055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50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1502.8</c:v>
                </c:pt>
                <c:pt idx="1">
                  <c:v>1327.4</c:v>
                </c:pt>
                <c:pt idx="2">
                  <c:v>256.39999999999998</c:v>
                </c:pt>
                <c:pt idx="3">
                  <c:v>256.39999999999998</c:v>
                </c:pt>
                <c:pt idx="4">
                  <c:v>244.1</c:v>
                </c:pt>
              </c:numCache>
            </c:numRef>
          </c:val>
          <c:extLst xmlns:c16r2="http://schemas.microsoft.com/office/drawing/2015/06/chart">
            <c:ext xmlns:c16="http://schemas.microsoft.com/office/drawing/2014/chart" uri="{C3380CC4-5D6E-409C-BE32-E72D297353CC}">
              <c16:uniqueId val="{00000000-FCF7-4384-B667-28F4D469CB95}"/>
            </c:ext>
          </c:extLst>
        </c:ser>
        <c:dLbls>
          <c:showLegendKey val="0"/>
          <c:showVal val="0"/>
          <c:showCatName val="0"/>
          <c:showSerName val="0"/>
          <c:showPercent val="0"/>
          <c:showBubbleSize val="0"/>
        </c:dLbls>
        <c:gapWidth val="180"/>
        <c:overlap val="-90"/>
        <c:axId val="205653584"/>
        <c:axId val="20565397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extLst xmlns:c16r2="http://schemas.microsoft.com/office/drawing/2015/06/chart">
            <c:ext xmlns:c16="http://schemas.microsoft.com/office/drawing/2014/chart" uri="{C3380CC4-5D6E-409C-BE32-E72D297353CC}">
              <c16:uniqueId val="{00000001-FCF7-4384-B667-28F4D469CB9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CF7-4384-B667-28F4D469CB95}"/>
            </c:ext>
          </c:extLst>
        </c:ser>
        <c:dLbls>
          <c:showLegendKey val="0"/>
          <c:showVal val="0"/>
          <c:showCatName val="0"/>
          <c:showSerName val="0"/>
          <c:showPercent val="0"/>
          <c:showBubbleSize val="0"/>
        </c:dLbls>
        <c:marker val="1"/>
        <c:smooth val="0"/>
        <c:axId val="205653584"/>
        <c:axId val="205653976"/>
      </c:lineChart>
      <c:catAx>
        <c:axId val="205653584"/>
        <c:scaling>
          <c:orientation val="minMax"/>
        </c:scaling>
        <c:delete val="0"/>
        <c:axPos val="b"/>
        <c:numFmt formatCode="ge" sourceLinked="1"/>
        <c:majorTickMark val="none"/>
        <c:minorTickMark val="none"/>
        <c:tickLblPos val="none"/>
        <c:crossAx val="205653976"/>
        <c:crosses val="autoZero"/>
        <c:auto val="0"/>
        <c:lblAlgn val="ctr"/>
        <c:lblOffset val="100"/>
        <c:noMultiLvlLbl val="1"/>
      </c:catAx>
      <c:valAx>
        <c:axId val="205653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E7-457C-B0EB-B51B3E3C8859}"/>
            </c:ext>
          </c:extLst>
        </c:ser>
        <c:dLbls>
          <c:showLegendKey val="0"/>
          <c:showVal val="0"/>
          <c:showCatName val="0"/>
          <c:showSerName val="0"/>
          <c:showPercent val="0"/>
          <c:showBubbleSize val="0"/>
        </c:dLbls>
        <c:gapWidth val="180"/>
        <c:overlap val="-90"/>
        <c:axId val="350552032"/>
        <c:axId val="35055242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7-457C-B0EB-B51B3E3C8859}"/>
            </c:ext>
          </c:extLst>
        </c:ser>
        <c:dLbls>
          <c:showLegendKey val="0"/>
          <c:showVal val="0"/>
          <c:showCatName val="0"/>
          <c:showSerName val="0"/>
          <c:showPercent val="0"/>
          <c:showBubbleSize val="0"/>
        </c:dLbls>
        <c:marker val="1"/>
        <c:smooth val="0"/>
        <c:axId val="350552032"/>
        <c:axId val="350552424"/>
      </c:lineChart>
      <c:catAx>
        <c:axId val="350552032"/>
        <c:scaling>
          <c:orientation val="minMax"/>
        </c:scaling>
        <c:delete val="0"/>
        <c:axPos val="b"/>
        <c:numFmt formatCode="ge" sourceLinked="1"/>
        <c:majorTickMark val="none"/>
        <c:minorTickMark val="none"/>
        <c:tickLblPos val="none"/>
        <c:crossAx val="350552424"/>
        <c:crosses val="autoZero"/>
        <c:auto val="0"/>
        <c:lblAlgn val="ctr"/>
        <c:lblOffset val="100"/>
        <c:noMultiLvlLbl val="1"/>
      </c:catAx>
      <c:valAx>
        <c:axId val="350552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5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7537.3</c:v>
                </c:pt>
                <c:pt idx="1">
                  <c:v>6574.7</c:v>
                </c:pt>
                <c:pt idx="2">
                  <c:v>7212.3</c:v>
                </c:pt>
                <c:pt idx="3">
                  <c:v>6642.4</c:v>
                </c:pt>
                <c:pt idx="4">
                  <c:v>7044.9</c:v>
                </c:pt>
              </c:numCache>
            </c:numRef>
          </c:val>
          <c:extLst xmlns:c16r2="http://schemas.microsoft.com/office/drawing/2015/06/chart">
            <c:ext xmlns:c16="http://schemas.microsoft.com/office/drawing/2014/chart" uri="{C3380CC4-5D6E-409C-BE32-E72D297353CC}">
              <c16:uniqueId val="{00000000-9F82-42C2-82B3-5D1F8D7E27D8}"/>
            </c:ext>
          </c:extLst>
        </c:ser>
        <c:dLbls>
          <c:showLegendKey val="0"/>
          <c:showVal val="0"/>
          <c:showCatName val="0"/>
          <c:showSerName val="0"/>
          <c:showPercent val="0"/>
          <c:showBubbleSize val="0"/>
        </c:dLbls>
        <c:gapWidth val="180"/>
        <c:overlap val="-90"/>
        <c:axId val="205654760"/>
        <c:axId val="20565515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extLst xmlns:c16r2="http://schemas.microsoft.com/office/drawing/2015/06/chart">
            <c:ext xmlns:c16="http://schemas.microsoft.com/office/drawing/2014/chart" uri="{C3380CC4-5D6E-409C-BE32-E72D297353CC}">
              <c16:uniqueId val="{00000001-9F82-42C2-82B3-5D1F8D7E27D8}"/>
            </c:ext>
          </c:extLst>
        </c:ser>
        <c:dLbls>
          <c:showLegendKey val="0"/>
          <c:showVal val="0"/>
          <c:showCatName val="0"/>
          <c:showSerName val="0"/>
          <c:showPercent val="0"/>
          <c:showBubbleSize val="0"/>
        </c:dLbls>
        <c:marker val="1"/>
        <c:smooth val="0"/>
        <c:axId val="205654760"/>
        <c:axId val="205655152"/>
      </c:lineChart>
      <c:catAx>
        <c:axId val="205654760"/>
        <c:scaling>
          <c:orientation val="minMax"/>
        </c:scaling>
        <c:delete val="0"/>
        <c:axPos val="b"/>
        <c:numFmt formatCode="ge" sourceLinked="1"/>
        <c:majorTickMark val="none"/>
        <c:minorTickMark val="none"/>
        <c:tickLblPos val="none"/>
        <c:crossAx val="205655152"/>
        <c:crosses val="autoZero"/>
        <c:auto val="0"/>
        <c:lblAlgn val="ctr"/>
        <c:lblOffset val="100"/>
        <c:noMultiLvlLbl val="1"/>
      </c:catAx>
      <c:valAx>
        <c:axId val="20565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4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1241070</c:v>
                </c:pt>
                <c:pt idx="1">
                  <c:v>1491243</c:v>
                </c:pt>
                <c:pt idx="2">
                  <c:v>1438753</c:v>
                </c:pt>
                <c:pt idx="3">
                  <c:v>1444415</c:v>
                </c:pt>
                <c:pt idx="4">
                  <c:v>2033424</c:v>
                </c:pt>
              </c:numCache>
            </c:numRef>
          </c:val>
          <c:extLst xmlns:c16r2="http://schemas.microsoft.com/office/drawing/2015/06/chart">
            <c:ext xmlns:c16="http://schemas.microsoft.com/office/drawing/2014/chart" uri="{C3380CC4-5D6E-409C-BE32-E72D297353CC}">
              <c16:uniqueId val="{00000000-ED5E-40CC-98F2-A084636FFBE8}"/>
            </c:ext>
          </c:extLst>
        </c:ser>
        <c:dLbls>
          <c:showLegendKey val="0"/>
          <c:showVal val="0"/>
          <c:showCatName val="0"/>
          <c:showSerName val="0"/>
          <c:showPercent val="0"/>
          <c:showBubbleSize val="0"/>
        </c:dLbls>
        <c:gapWidth val="180"/>
        <c:overlap val="-90"/>
        <c:axId val="205657896"/>
        <c:axId val="20565828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extLst xmlns:c16r2="http://schemas.microsoft.com/office/drawing/2015/06/chart">
            <c:ext xmlns:c16="http://schemas.microsoft.com/office/drawing/2014/chart" uri="{C3380CC4-5D6E-409C-BE32-E72D297353CC}">
              <c16:uniqueId val="{00000001-ED5E-40CC-98F2-A084636FFBE8}"/>
            </c:ext>
          </c:extLst>
        </c:ser>
        <c:dLbls>
          <c:showLegendKey val="0"/>
          <c:showVal val="0"/>
          <c:showCatName val="0"/>
          <c:showSerName val="0"/>
          <c:showPercent val="0"/>
          <c:showBubbleSize val="0"/>
        </c:dLbls>
        <c:marker val="1"/>
        <c:smooth val="0"/>
        <c:axId val="205657896"/>
        <c:axId val="205658288"/>
      </c:lineChart>
      <c:catAx>
        <c:axId val="205657896"/>
        <c:scaling>
          <c:orientation val="minMax"/>
        </c:scaling>
        <c:delete val="0"/>
        <c:axPos val="b"/>
        <c:numFmt formatCode="ge" sourceLinked="1"/>
        <c:majorTickMark val="none"/>
        <c:minorTickMark val="none"/>
        <c:tickLblPos val="none"/>
        <c:crossAx val="205658288"/>
        <c:crosses val="autoZero"/>
        <c:auto val="0"/>
        <c:lblAlgn val="ctr"/>
        <c:lblOffset val="100"/>
        <c:noMultiLvlLbl val="1"/>
      </c:catAx>
      <c:valAx>
        <c:axId val="2056582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7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41.7</c:v>
                </c:pt>
                <c:pt idx="1">
                  <c:v>41.6</c:v>
                </c:pt>
                <c:pt idx="2">
                  <c:v>41.7</c:v>
                </c:pt>
                <c:pt idx="3">
                  <c:v>47.9</c:v>
                </c:pt>
                <c:pt idx="4">
                  <c:v>44</c:v>
                </c:pt>
              </c:numCache>
            </c:numRef>
          </c:val>
          <c:extLst xmlns:c16r2="http://schemas.microsoft.com/office/drawing/2015/06/chart">
            <c:ext xmlns:c16="http://schemas.microsoft.com/office/drawing/2014/chart" uri="{C3380CC4-5D6E-409C-BE32-E72D297353CC}">
              <c16:uniqueId val="{00000000-4C7D-4F55-9C06-0B3879EB5B37}"/>
            </c:ext>
          </c:extLst>
        </c:ser>
        <c:dLbls>
          <c:showLegendKey val="0"/>
          <c:showVal val="0"/>
          <c:showCatName val="0"/>
          <c:showSerName val="0"/>
          <c:showPercent val="0"/>
          <c:showBubbleSize val="0"/>
        </c:dLbls>
        <c:gapWidth val="180"/>
        <c:overlap val="-90"/>
        <c:axId val="205659072"/>
        <c:axId val="13427491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extLst xmlns:c16r2="http://schemas.microsoft.com/office/drawing/2015/06/chart">
            <c:ext xmlns:c16="http://schemas.microsoft.com/office/drawing/2014/chart" uri="{C3380CC4-5D6E-409C-BE32-E72D297353CC}">
              <c16:uniqueId val="{00000001-4C7D-4F55-9C06-0B3879EB5B37}"/>
            </c:ext>
          </c:extLst>
        </c:ser>
        <c:dLbls>
          <c:showLegendKey val="0"/>
          <c:showVal val="0"/>
          <c:showCatName val="0"/>
          <c:showSerName val="0"/>
          <c:showPercent val="0"/>
          <c:showBubbleSize val="0"/>
        </c:dLbls>
        <c:marker val="1"/>
        <c:smooth val="0"/>
        <c:axId val="205659072"/>
        <c:axId val="134274912"/>
      </c:lineChart>
      <c:catAx>
        <c:axId val="205659072"/>
        <c:scaling>
          <c:orientation val="minMax"/>
        </c:scaling>
        <c:delete val="0"/>
        <c:axPos val="b"/>
        <c:numFmt formatCode="ge" sourceLinked="1"/>
        <c:majorTickMark val="none"/>
        <c:minorTickMark val="none"/>
        <c:tickLblPos val="none"/>
        <c:crossAx val="134274912"/>
        <c:crosses val="autoZero"/>
        <c:auto val="0"/>
        <c:lblAlgn val="ctr"/>
        <c:lblOffset val="100"/>
        <c:noMultiLvlLbl val="1"/>
      </c:catAx>
      <c:valAx>
        <c:axId val="13427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59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15.3</c:v>
                </c:pt>
                <c:pt idx="1">
                  <c:v>14.5</c:v>
                </c:pt>
                <c:pt idx="2">
                  <c:v>21.7</c:v>
                </c:pt>
                <c:pt idx="3">
                  <c:v>23.3</c:v>
                </c:pt>
                <c:pt idx="4">
                  <c:v>20.8</c:v>
                </c:pt>
              </c:numCache>
            </c:numRef>
          </c:val>
          <c:extLst xmlns:c16r2="http://schemas.microsoft.com/office/drawing/2015/06/chart">
            <c:ext xmlns:c16="http://schemas.microsoft.com/office/drawing/2014/chart" uri="{C3380CC4-5D6E-409C-BE32-E72D297353CC}">
              <c16:uniqueId val="{00000000-329F-4BFC-9460-CA9ED72A6554}"/>
            </c:ext>
          </c:extLst>
        </c:ser>
        <c:dLbls>
          <c:showLegendKey val="0"/>
          <c:showVal val="0"/>
          <c:showCatName val="0"/>
          <c:showSerName val="0"/>
          <c:showPercent val="0"/>
          <c:showBubbleSize val="0"/>
        </c:dLbls>
        <c:gapWidth val="180"/>
        <c:overlap val="-90"/>
        <c:axId val="134275696"/>
        <c:axId val="20769170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extLst xmlns:c16r2="http://schemas.microsoft.com/office/drawing/2015/06/chart">
            <c:ext xmlns:c16="http://schemas.microsoft.com/office/drawing/2014/chart" uri="{C3380CC4-5D6E-409C-BE32-E72D297353CC}">
              <c16:uniqueId val="{00000001-329F-4BFC-9460-CA9ED72A6554}"/>
            </c:ext>
          </c:extLst>
        </c:ser>
        <c:dLbls>
          <c:showLegendKey val="0"/>
          <c:showVal val="0"/>
          <c:showCatName val="0"/>
          <c:showSerName val="0"/>
          <c:showPercent val="0"/>
          <c:showBubbleSize val="0"/>
        </c:dLbls>
        <c:marker val="1"/>
        <c:smooth val="0"/>
        <c:axId val="134275696"/>
        <c:axId val="207691704"/>
      </c:lineChart>
      <c:catAx>
        <c:axId val="134275696"/>
        <c:scaling>
          <c:orientation val="minMax"/>
        </c:scaling>
        <c:delete val="0"/>
        <c:axPos val="b"/>
        <c:numFmt formatCode="ge" sourceLinked="1"/>
        <c:majorTickMark val="none"/>
        <c:minorTickMark val="none"/>
        <c:tickLblPos val="none"/>
        <c:crossAx val="207691704"/>
        <c:crosses val="autoZero"/>
        <c:auto val="0"/>
        <c:lblAlgn val="ctr"/>
        <c:lblOffset val="100"/>
        <c:noMultiLvlLbl val="1"/>
      </c:catAx>
      <c:valAx>
        <c:axId val="207691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427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250.7</c:v>
                </c:pt>
                <c:pt idx="1">
                  <c:v>201.3</c:v>
                </c:pt>
                <c:pt idx="2">
                  <c:v>162.69999999999999</c:v>
                </c:pt>
                <c:pt idx="3">
                  <c:v>162.5</c:v>
                </c:pt>
                <c:pt idx="4">
                  <c:v>158.6</c:v>
                </c:pt>
              </c:numCache>
            </c:numRef>
          </c:val>
          <c:extLst xmlns:c16r2="http://schemas.microsoft.com/office/drawing/2015/06/chart">
            <c:ext xmlns:c16="http://schemas.microsoft.com/office/drawing/2014/chart" uri="{C3380CC4-5D6E-409C-BE32-E72D297353CC}">
              <c16:uniqueId val="{00000000-7AD4-4C08-8000-2E9434C9A5D1}"/>
            </c:ext>
          </c:extLst>
        </c:ser>
        <c:dLbls>
          <c:showLegendKey val="0"/>
          <c:showVal val="0"/>
          <c:showCatName val="0"/>
          <c:showSerName val="0"/>
          <c:showPercent val="0"/>
          <c:showBubbleSize val="0"/>
        </c:dLbls>
        <c:gapWidth val="180"/>
        <c:overlap val="-90"/>
        <c:axId val="207692488"/>
        <c:axId val="20769288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extLst xmlns:c16r2="http://schemas.microsoft.com/office/drawing/2015/06/chart">
            <c:ext xmlns:c16="http://schemas.microsoft.com/office/drawing/2014/chart" uri="{C3380CC4-5D6E-409C-BE32-E72D297353CC}">
              <c16:uniqueId val="{00000001-7AD4-4C08-8000-2E9434C9A5D1}"/>
            </c:ext>
          </c:extLst>
        </c:ser>
        <c:dLbls>
          <c:showLegendKey val="0"/>
          <c:showVal val="0"/>
          <c:showCatName val="0"/>
          <c:showSerName val="0"/>
          <c:showPercent val="0"/>
          <c:showBubbleSize val="0"/>
        </c:dLbls>
        <c:marker val="1"/>
        <c:smooth val="0"/>
        <c:axId val="207692488"/>
        <c:axId val="207692880"/>
      </c:lineChart>
      <c:catAx>
        <c:axId val="207692488"/>
        <c:scaling>
          <c:orientation val="minMax"/>
        </c:scaling>
        <c:delete val="0"/>
        <c:axPos val="b"/>
        <c:numFmt formatCode="ge" sourceLinked="1"/>
        <c:majorTickMark val="none"/>
        <c:minorTickMark val="none"/>
        <c:tickLblPos val="none"/>
        <c:crossAx val="207692880"/>
        <c:crosses val="autoZero"/>
        <c:auto val="0"/>
        <c:lblAlgn val="ctr"/>
        <c:lblOffset val="100"/>
        <c:noMultiLvlLbl val="1"/>
      </c:catAx>
      <c:valAx>
        <c:axId val="20769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692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51.9</c:v>
                </c:pt>
                <c:pt idx="1">
                  <c:v>53.2</c:v>
                </c:pt>
                <c:pt idx="2">
                  <c:v>59.4</c:v>
                </c:pt>
                <c:pt idx="3">
                  <c:v>60.1</c:v>
                </c:pt>
                <c:pt idx="4">
                  <c:v>59.8</c:v>
                </c:pt>
              </c:numCache>
            </c:numRef>
          </c:val>
          <c:extLst xmlns:c16r2="http://schemas.microsoft.com/office/drawing/2015/06/chart">
            <c:ext xmlns:c16="http://schemas.microsoft.com/office/drawing/2014/chart" uri="{C3380CC4-5D6E-409C-BE32-E72D297353CC}">
              <c16:uniqueId val="{00000000-96D2-43C7-B0F1-D181483280CF}"/>
            </c:ext>
          </c:extLst>
        </c:ser>
        <c:dLbls>
          <c:showLegendKey val="0"/>
          <c:showVal val="0"/>
          <c:showCatName val="0"/>
          <c:showSerName val="0"/>
          <c:showPercent val="0"/>
          <c:showBubbleSize val="0"/>
        </c:dLbls>
        <c:gapWidth val="180"/>
        <c:overlap val="-90"/>
        <c:axId val="207693664"/>
        <c:axId val="2076940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extLst xmlns:c16r2="http://schemas.microsoft.com/office/drawing/2015/06/chart">
            <c:ext xmlns:c16="http://schemas.microsoft.com/office/drawing/2014/chart" uri="{C3380CC4-5D6E-409C-BE32-E72D297353CC}">
              <c16:uniqueId val="{00000001-96D2-43C7-B0F1-D181483280CF}"/>
            </c:ext>
          </c:extLst>
        </c:ser>
        <c:dLbls>
          <c:showLegendKey val="0"/>
          <c:showVal val="0"/>
          <c:showCatName val="0"/>
          <c:showSerName val="0"/>
          <c:showPercent val="0"/>
          <c:showBubbleSize val="0"/>
        </c:dLbls>
        <c:marker val="1"/>
        <c:smooth val="0"/>
        <c:axId val="207693664"/>
        <c:axId val="207694056"/>
      </c:lineChart>
      <c:catAx>
        <c:axId val="207693664"/>
        <c:scaling>
          <c:orientation val="minMax"/>
        </c:scaling>
        <c:delete val="0"/>
        <c:axPos val="b"/>
        <c:numFmt formatCode="ge" sourceLinked="1"/>
        <c:majorTickMark val="none"/>
        <c:minorTickMark val="none"/>
        <c:tickLblPos val="none"/>
        <c:crossAx val="207694056"/>
        <c:crosses val="autoZero"/>
        <c:auto val="0"/>
        <c:lblAlgn val="ctr"/>
        <c:lblOffset val="100"/>
        <c:noMultiLvlLbl val="1"/>
      </c:catAx>
      <c:valAx>
        <c:axId val="207694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76936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（最大出力合計99,050kW）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461763</xdr:colOff>
      <xdr:row>41</xdr:row>
      <xdr:rowOff>117765</xdr:rowOff>
    </xdr:from>
    <xdr:ext cx="3070072" cy="392415"/>
    <xdr:sp macro="" textlink="データ!EX9">
      <xdr:nvSpPr>
        <xdr:cNvPr id="21" name="正方形/長方形 20"/>
        <xdr:cNvSpPr/>
      </xdr:nvSpPr>
      <xdr:spPr>
        <a:xfrm>
          <a:off x="894853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（最大出力合計99,050kW）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692468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407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407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407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407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407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407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408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4081"/>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4082"/>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408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408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408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4086"/>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4087"/>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408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408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4090"/>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4091"/>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4092"/>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4093"/>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4094"/>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4095"/>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5120"/>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5121"/>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5122"/>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5123"/>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5124"/>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5125"/>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5126"/>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5127"/>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5128"/>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5129"/>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5130"/>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5131"/>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5132"/>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5133"/>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5134"/>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5135"/>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5136"/>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5137"/>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5138"/>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5139"/>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5140"/>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5141"/>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5142"/>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長野県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184</v>
      </c>
      <c r="K3" s="130"/>
      <c r="L3" s="130"/>
      <c r="M3" s="130"/>
      <c r="N3" s="131">
        <f>データ!L6</f>
        <v>70.400000000000006</v>
      </c>
      <c r="O3" s="131"/>
      <c r="P3" s="131"/>
      <c r="Q3" s="132"/>
      <c r="R3" s="1"/>
      <c r="S3" s="133" t="s">
        <v>8</v>
      </c>
      <c r="T3" s="134"/>
      <c r="U3" s="134"/>
      <c r="V3" s="134"/>
      <c r="W3" s="134"/>
      <c r="X3" s="134"/>
      <c r="Y3" s="134"/>
      <c r="Z3" s="134"/>
      <c r="AA3" s="134"/>
      <c r="AB3" s="134"/>
      <c r="AC3" s="134"/>
      <c r="AD3" s="134"/>
      <c r="AE3" s="134"/>
      <c r="AF3" s="134"/>
      <c r="AG3" s="134"/>
      <c r="AH3" s="135"/>
      <c r="AI3" s="1"/>
      <c r="AJ3" s="1"/>
      <c r="AK3" s="119" t="s">
        <v>181</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14</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128</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130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3">
        <f>データ!W6</f>
        <v>361736</v>
      </c>
      <c r="G12" s="164"/>
      <c r="H12" s="163">
        <f>データ!X6</f>
        <v>360558</v>
      </c>
      <c r="I12" s="164"/>
      <c r="J12" s="163">
        <f>データ!Y6</f>
        <v>361506</v>
      </c>
      <c r="K12" s="164"/>
      <c r="L12" s="163">
        <f>データ!Z6</f>
        <v>416583</v>
      </c>
      <c r="M12" s="164"/>
      <c r="N12" s="152">
        <f>データ!AA6</f>
        <v>381417</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26</v>
      </c>
      <c r="C16" s="177"/>
      <c r="D16" s="177"/>
      <c r="E16" s="178"/>
      <c r="F16" s="179">
        <f>データ!AQ6</f>
        <v>361736</v>
      </c>
      <c r="G16" s="179"/>
      <c r="H16" s="179">
        <f>データ!AR6</f>
        <v>360558</v>
      </c>
      <c r="I16" s="179"/>
      <c r="J16" s="179">
        <f>データ!AS6</f>
        <v>361506</v>
      </c>
      <c r="K16" s="179"/>
      <c r="L16" s="179">
        <f>データ!AT6</f>
        <v>416583</v>
      </c>
      <c r="M16" s="179"/>
      <c r="N16" s="168">
        <f>データ!AU6</f>
        <v>381417</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29</v>
      </c>
      <c r="C19" s="177"/>
      <c r="D19" s="177"/>
      <c r="E19" s="178"/>
      <c r="F19" s="182">
        <f>データ!AV6</f>
        <v>3165397</v>
      </c>
      <c r="G19" s="182"/>
      <c r="H19" s="182"/>
      <c r="I19" s="182">
        <f>データ!AW6</f>
        <v>473580</v>
      </c>
      <c r="J19" s="182"/>
      <c r="K19" s="182"/>
      <c r="L19" s="182">
        <f>データ!AX6</f>
        <v>3638977</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32</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183</v>
      </c>
      <c r="AL40" s="120"/>
      <c r="AM40" s="120"/>
      <c r="AN40" s="120"/>
      <c r="AO40" s="120"/>
      <c r="AP40" s="120"/>
      <c r="AQ40" s="121"/>
    </row>
    <row r="41" spans="1:43" ht="29.4" customHeight="1">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35</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182</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39.6">
      <c r="A6" s="50" t="s">
        <v>115</v>
      </c>
      <c r="B6" s="68" t="str">
        <f>B7</f>
        <v>2016</v>
      </c>
      <c r="C6" s="68" t="str">
        <f t="shared" ref="C6:AX6" si="6">C7</f>
        <v>200000</v>
      </c>
      <c r="D6" s="68" t="str">
        <f t="shared" si="6"/>
        <v>46</v>
      </c>
      <c r="E6" s="68" t="str">
        <f t="shared" si="6"/>
        <v>04</v>
      </c>
      <c r="F6" s="68" t="str">
        <f t="shared" si="6"/>
        <v>0</v>
      </c>
      <c r="G6" s="68" t="str">
        <f t="shared" si="6"/>
        <v>000</v>
      </c>
      <c r="H6" s="68" t="str">
        <f t="shared" si="6"/>
        <v>長野県</v>
      </c>
      <c r="I6" s="68" t="str">
        <f t="shared" si="6"/>
        <v>法適用</v>
      </c>
      <c r="J6" s="68" t="str">
        <f t="shared" si="6"/>
        <v>電気事業</v>
      </c>
      <c r="K6" s="68" t="str">
        <f t="shared" si="6"/>
        <v/>
      </c>
      <c r="L6" s="69">
        <f t="shared" si="6"/>
        <v>70.400000000000006</v>
      </c>
      <c r="M6" s="70">
        <f t="shared" si="6"/>
        <v>14</v>
      </c>
      <c r="N6" s="70" t="str">
        <f t="shared" si="6"/>
        <v>-</v>
      </c>
      <c r="O6" s="70" t="str">
        <f t="shared" si="6"/>
        <v>-</v>
      </c>
      <c r="P6" s="70" t="str">
        <f t="shared" si="6"/>
        <v>-</v>
      </c>
      <c r="Q6" s="70" t="str">
        <f t="shared" si="6"/>
        <v>-</v>
      </c>
      <c r="R6" s="71" t="str">
        <f>R7</f>
        <v>平成32年3月31日　美和発電所　ほか</v>
      </c>
      <c r="S6" s="72" t="str">
        <f t="shared" si="6"/>
        <v>平成31年9月30日　大鹿第２発電所</v>
      </c>
      <c r="T6" s="68" t="str">
        <f t="shared" si="6"/>
        <v>無</v>
      </c>
      <c r="U6" s="72" t="str">
        <f t="shared" si="6"/>
        <v>中部電力株式会社</v>
      </c>
      <c r="V6" s="69" t="str">
        <f t="shared" si="6"/>
        <v>-</v>
      </c>
      <c r="W6" s="70">
        <f>W7</f>
        <v>361736</v>
      </c>
      <c r="X6" s="70">
        <f t="shared" si="6"/>
        <v>360558</v>
      </c>
      <c r="Y6" s="70">
        <f t="shared" si="6"/>
        <v>361506</v>
      </c>
      <c r="Z6" s="70">
        <f t="shared" si="6"/>
        <v>416583</v>
      </c>
      <c r="AA6" s="70">
        <f t="shared" si="6"/>
        <v>381417</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361736</v>
      </c>
      <c r="AR6" s="70">
        <f t="shared" si="6"/>
        <v>360558</v>
      </c>
      <c r="AS6" s="70">
        <f t="shared" si="6"/>
        <v>361506</v>
      </c>
      <c r="AT6" s="70">
        <f t="shared" si="6"/>
        <v>416583</v>
      </c>
      <c r="AU6" s="70">
        <f t="shared" si="6"/>
        <v>381417</v>
      </c>
      <c r="AV6" s="70">
        <f t="shared" si="6"/>
        <v>3165397</v>
      </c>
      <c r="AW6" s="70">
        <f t="shared" si="6"/>
        <v>473580</v>
      </c>
      <c r="AX6" s="70">
        <f t="shared" si="6"/>
        <v>3638977</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116</v>
      </c>
      <c r="C7" s="78" t="s">
        <v>117</v>
      </c>
      <c r="D7" s="78" t="s">
        <v>118</v>
      </c>
      <c r="E7" s="78" t="s">
        <v>119</v>
      </c>
      <c r="F7" s="78" t="s">
        <v>120</v>
      </c>
      <c r="G7" s="78" t="s">
        <v>121</v>
      </c>
      <c r="H7" s="78" t="s">
        <v>122</v>
      </c>
      <c r="I7" s="78" t="s">
        <v>123</v>
      </c>
      <c r="J7" s="78" t="s">
        <v>124</v>
      </c>
      <c r="K7" s="78" t="s">
        <v>125</v>
      </c>
      <c r="L7" s="79">
        <v>70.400000000000006</v>
      </c>
      <c r="M7" s="80">
        <v>14</v>
      </c>
      <c r="N7" s="80" t="s">
        <v>126</v>
      </c>
      <c r="O7" s="81" t="s">
        <v>126</v>
      </c>
      <c r="P7" s="81" t="s">
        <v>126</v>
      </c>
      <c r="Q7" s="81" t="s">
        <v>126</v>
      </c>
      <c r="R7" s="82" t="s">
        <v>127</v>
      </c>
      <c r="S7" s="82" t="s">
        <v>128</v>
      </c>
      <c r="T7" s="83" t="s">
        <v>129</v>
      </c>
      <c r="U7" s="82" t="s">
        <v>130</v>
      </c>
      <c r="V7" s="79" t="s">
        <v>126</v>
      </c>
      <c r="W7" s="81">
        <v>361736</v>
      </c>
      <c r="X7" s="81">
        <v>360558</v>
      </c>
      <c r="Y7" s="81">
        <v>361506</v>
      </c>
      <c r="Z7" s="81">
        <v>416583</v>
      </c>
      <c r="AA7" s="81">
        <v>381417</v>
      </c>
      <c r="AB7" s="81" t="s">
        <v>126</v>
      </c>
      <c r="AC7" s="81" t="s">
        <v>126</v>
      </c>
      <c r="AD7" s="81" t="s">
        <v>126</v>
      </c>
      <c r="AE7" s="81" t="s">
        <v>126</v>
      </c>
      <c r="AF7" s="81" t="s">
        <v>126</v>
      </c>
      <c r="AG7" s="81" t="s">
        <v>126</v>
      </c>
      <c r="AH7" s="81" t="s">
        <v>126</v>
      </c>
      <c r="AI7" s="81" t="s">
        <v>126</v>
      </c>
      <c r="AJ7" s="81" t="s">
        <v>126</v>
      </c>
      <c r="AK7" s="81" t="s">
        <v>126</v>
      </c>
      <c r="AL7" s="81" t="s">
        <v>126</v>
      </c>
      <c r="AM7" s="81" t="s">
        <v>126</v>
      </c>
      <c r="AN7" s="81" t="s">
        <v>126</v>
      </c>
      <c r="AO7" s="81" t="s">
        <v>126</v>
      </c>
      <c r="AP7" s="81" t="s">
        <v>126</v>
      </c>
      <c r="AQ7" s="81">
        <v>361736</v>
      </c>
      <c r="AR7" s="81">
        <v>360558</v>
      </c>
      <c r="AS7" s="81">
        <v>361506</v>
      </c>
      <c r="AT7" s="81">
        <v>416583</v>
      </c>
      <c r="AU7" s="81">
        <v>381417</v>
      </c>
      <c r="AV7" s="81">
        <v>3165397</v>
      </c>
      <c r="AW7" s="81">
        <v>473580</v>
      </c>
      <c r="AX7" s="81">
        <v>3638977</v>
      </c>
      <c r="AY7" s="84">
        <v>106.4</v>
      </c>
      <c r="AZ7" s="84">
        <v>127.4</v>
      </c>
      <c r="BA7" s="84">
        <v>123.7</v>
      </c>
      <c r="BB7" s="84">
        <v>112.8</v>
      </c>
      <c r="BC7" s="84">
        <v>143.6</v>
      </c>
      <c r="BD7" s="84">
        <v>110.1</v>
      </c>
      <c r="BE7" s="84">
        <v>119.7</v>
      </c>
      <c r="BF7" s="84">
        <v>125.7</v>
      </c>
      <c r="BG7" s="84">
        <v>129.69999999999999</v>
      </c>
      <c r="BH7" s="84">
        <v>135.9</v>
      </c>
      <c r="BI7" s="84">
        <v>100</v>
      </c>
      <c r="BJ7" s="84">
        <v>118.6</v>
      </c>
      <c r="BK7" s="84">
        <v>142</v>
      </c>
      <c r="BL7" s="84">
        <v>128.1</v>
      </c>
      <c r="BM7" s="84">
        <v>114.7</v>
      </c>
      <c r="BN7" s="84">
        <v>145.30000000000001</v>
      </c>
      <c r="BO7" s="84">
        <v>112.7</v>
      </c>
      <c r="BP7" s="84">
        <v>121.8</v>
      </c>
      <c r="BQ7" s="84">
        <v>124.8</v>
      </c>
      <c r="BR7" s="84">
        <v>130.4</v>
      </c>
      <c r="BS7" s="84">
        <v>136.30000000000001</v>
      </c>
      <c r="BT7" s="84">
        <v>100</v>
      </c>
      <c r="BU7" s="84">
        <v>1502.8</v>
      </c>
      <c r="BV7" s="84">
        <v>1327.4</v>
      </c>
      <c r="BW7" s="84">
        <v>256.39999999999998</v>
      </c>
      <c r="BX7" s="84">
        <v>256.39999999999998</v>
      </c>
      <c r="BY7" s="84">
        <v>244.1</v>
      </c>
      <c r="BZ7" s="84">
        <v>1317.9</v>
      </c>
      <c r="CA7" s="84">
        <v>992.4</v>
      </c>
      <c r="CB7" s="84">
        <v>638.79999999999995</v>
      </c>
      <c r="CC7" s="84">
        <v>716.7</v>
      </c>
      <c r="CD7" s="84">
        <v>688</v>
      </c>
      <c r="CE7" s="84">
        <v>100</v>
      </c>
      <c r="CF7" s="84">
        <v>7537.3</v>
      </c>
      <c r="CG7" s="84">
        <v>6574.7</v>
      </c>
      <c r="CH7" s="84">
        <v>7212.3</v>
      </c>
      <c r="CI7" s="84">
        <v>6642.4</v>
      </c>
      <c r="CJ7" s="84">
        <v>7044.9</v>
      </c>
      <c r="CK7" s="84">
        <v>7970</v>
      </c>
      <c r="CL7" s="84">
        <v>7914.4</v>
      </c>
      <c r="CM7" s="84">
        <v>7493.6</v>
      </c>
      <c r="CN7" s="84">
        <v>8014.2</v>
      </c>
      <c r="CO7" s="84">
        <v>8260</v>
      </c>
      <c r="CP7" s="81">
        <v>1241070</v>
      </c>
      <c r="CQ7" s="81">
        <v>1491243</v>
      </c>
      <c r="CR7" s="81">
        <v>1438753</v>
      </c>
      <c r="CS7" s="81">
        <v>1444415</v>
      </c>
      <c r="CT7" s="81">
        <v>2033424</v>
      </c>
      <c r="CU7" s="81">
        <v>1043769</v>
      </c>
      <c r="CV7" s="81">
        <v>1160012</v>
      </c>
      <c r="CW7" s="81">
        <v>1146099</v>
      </c>
      <c r="CX7" s="81">
        <v>1494682</v>
      </c>
      <c r="CY7" s="81">
        <v>1543942</v>
      </c>
      <c r="CZ7" s="81">
        <v>99050</v>
      </c>
      <c r="DA7" s="84">
        <v>41.7</v>
      </c>
      <c r="DB7" s="84">
        <v>41.6</v>
      </c>
      <c r="DC7" s="84">
        <v>41.7</v>
      </c>
      <c r="DD7" s="84">
        <v>47.9</v>
      </c>
      <c r="DE7" s="84">
        <v>44</v>
      </c>
      <c r="DF7" s="84">
        <v>37.299999999999997</v>
      </c>
      <c r="DG7" s="84">
        <v>36.299999999999997</v>
      </c>
      <c r="DH7" s="84">
        <v>38.4</v>
      </c>
      <c r="DI7" s="84">
        <v>37.700000000000003</v>
      </c>
      <c r="DJ7" s="84">
        <v>36.200000000000003</v>
      </c>
      <c r="DK7" s="84">
        <v>15.3</v>
      </c>
      <c r="DL7" s="84">
        <v>14.5</v>
      </c>
      <c r="DM7" s="84">
        <v>21.7</v>
      </c>
      <c r="DN7" s="84">
        <v>23.3</v>
      </c>
      <c r="DO7" s="84">
        <v>20.8</v>
      </c>
      <c r="DP7" s="84">
        <v>22.3</v>
      </c>
      <c r="DQ7" s="84">
        <v>22.1</v>
      </c>
      <c r="DR7" s="84">
        <v>21.1</v>
      </c>
      <c r="DS7" s="84">
        <v>20</v>
      </c>
      <c r="DT7" s="84">
        <v>18.2</v>
      </c>
      <c r="DU7" s="84">
        <v>250.7</v>
      </c>
      <c r="DV7" s="84">
        <v>201.3</v>
      </c>
      <c r="DW7" s="84">
        <v>162.69999999999999</v>
      </c>
      <c r="DX7" s="84">
        <v>162.5</v>
      </c>
      <c r="DY7" s="84">
        <v>158.6</v>
      </c>
      <c r="DZ7" s="84">
        <v>146.19999999999999</v>
      </c>
      <c r="EA7" s="84">
        <v>130.19999999999999</v>
      </c>
      <c r="EB7" s="84">
        <v>128.80000000000001</v>
      </c>
      <c r="EC7" s="84">
        <v>109.9</v>
      </c>
      <c r="ED7" s="84">
        <v>103.6</v>
      </c>
      <c r="EE7" s="84">
        <v>51.9</v>
      </c>
      <c r="EF7" s="84">
        <v>53.2</v>
      </c>
      <c r="EG7" s="84">
        <v>59.4</v>
      </c>
      <c r="EH7" s="84">
        <v>60.1</v>
      </c>
      <c r="EI7" s="84">
        <v>59.8</v>
      </c>
      <c r="EJ7" s="84">
        <v>57</v>
      </c>
      <c r="EK7" s="84">
        <v>57.7</v>
      </c>
      <c r="EL7" s="84">
        <v>59.8</v>
      </c>
      <c r="EM7" s="84">
        <v>59.6</v>
      </c>
      <c r="EN7" s="84">
        <v>60.3</v>
      </c>
      <c r="EO7" s="84">
        <v>4.2</v>
      </c>
      <c r="EP7" s="84">
        <v>30.3</v>
      </c>
      <c r="EQ7" s="84">
        <v>25.7</v>
      </c>
      <c r="ER7" s="84">
        <v>17.600000000000001</v>
      </c>
      <c r="ES7" s="84">
        <v>13</v>
      </c>
      <c r="ET7" s="84">
        <v>2.8</v>
      </c>
      <c r="EU7" s="84">
        <v>15.4</v>
      </c>
      <c r="EV7" s="84">
        <v>16.2</v>
      </c>
      <c r="EW7" s="84">
        <v>18.7</v>
      </c>
      <c r="EX7" s="84">
        <v>20.5</v>
      </c>
      <c r="EY7" s="81">
        <v>99050</v>
      </c>
      <c r="EZ7" s="84">
        <v>41.7</v>
      </c>
      <c r="FA7" s="84">
        <v>41.6</v>
      </c>
      <c r="FB7" s="84">
        <v>41.7</v>
      </c>
      <c r="FC7" s="84">
        <v>47.9</v>
      </c>
      <c r="FD7" s="84">
        <v>44</v>
      </c>
      <c r="FE7" s="84">
        <v>37.5</v>
      </c>
      <c r="FF7" s="84">
        <v>37</v>
      </c>
      <c r="FG7" s="84">
        <v>39.5</v>
      </c>
      <c r="FH7" s="84">
        <v>39.1</v>
      </c>
      <c r="FI7" s="84">
        <v>37.299999999999997</v>
      </c>
      <c r="FJ7" s="84">
        <v>15.3</v>
      </c>
      <c r="FK7" s="84">
        <v>14.5</v>
      </c>
      <c r="FL7" s="84">
        <v>21.7</v>
      </c>
      <c r="FM7" s="84">
        <v>23.3</v>
      </c>
      <c r="FN7" s="84">
        <v>20.8</v>
      </c>
      <c r="FO7" s="84">
        <v>23.1</v>
      </c>
      <c r="FP7" s="84">
        <v>22.6</v>
      </c>
      <c r="FQ7" s="84">
        <v>22</v>
      </c>
      <c r="FR7" s="84">
        <v>21.4</v>
      </c>
      <c r="FS7" s="84">
        <v>19.2</v>
      </c>
      <c r="FT7" s="84">
        <v>250.7</v>
      </c>
      <c r="FU7" s="84">
        <v>201.3</v>
      </c>
      <c r="FV7" s="84">
        <v>162.69999999999999</v>
      </c>
      <c r="FW7" s="84">
        <v>162.5</v>
      </c>
      <c r="FX7" s="84">
        <v>158.6</v>
      </c>
      <c r="FY7" s="84">
        <v>146</v>
      </c>
      <c r="FZ7" s="84">
        <v>120.9</v>
      </c>
      <c r="GA7" s="84">
        <v>105.7</v>
      </c>
      <c r="GB7" s="84">
        <v>89.4</v>
      </c>
      <c r="GC7" s="84">
        <v>83.2</v>
      </c>
      <c r="GD7" s="84">
        <v>51.9</v>
      </c>
      <c r="GE7" s="84">
        <v>53.2</v>
      </c>
      <c r="GF7" s="84">
        <v>59.4</v>
      </c>
      <c r="GG7" s="84">
        <v>60.1</v>
      </c>
      <c r="GH7" s="84">
        <v>59.8</v>
      </c>
      <c r="GI7" s="84">
        <v>57.6</v>
      </c>
      <c r="GJ7" s="84">
        <v>58.6</v>
      </c>
      <c r="GK7" s="84">
        <v>61.3</v>
      </c>
      <c r="GL7" s="84">
        <v>61.7</v>
      </c>
      <c r="GM7" s="84">
        <v>62.1</v>
      </c>
      <c r="GN7" s="84">
        <v>4.2</v>
      </c>
      <c r="GO7" s="84">
        <v>30.3</v>
      </c>
      <c r="GP7" s="84">
        <v>25.7</v>
      </c>
      <c r="GQ7" s="84">
        <v>17.600000000000001</v>
      </c>
      <c r="GR7" s="84">
        <v>13</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t="s">
        <v>126</v>
      </c>
      <c r="IX7" s="84" t="s">
        <v>126</v>
      </c>
      <c r="IY7" s="84" t="s">
        <v>126</v>
      </c>
      <c r="IZ7" s="84" t="s">
        <v>126</v>
      </c>
      <c r="JA7" s="84" t="s">
        <v>126</v>
      </c>
      <c r="JB7" s="84" t="s">
        <v>126</v>
      </c>
      <c r="JC7" s="84">
        <v>16.3</v>
      </c>
      <c r="JD7" s="84">
        <v>15.1</v>
      </c>
      <c r="JE7" s="84">
        <v>15.1</v>
      </c>
      <c r="JF7" s="84">
        <v>14</v>
      </c>
      <c r="JG7" s="84">
        <v>15.5</v>
      </c>
      <c r="JH7" s="84" t="s">
        <v>126</v>
      </c>
      <c r="JI7" s="84" t="s">
        <v>126</v>
      </c>
      <c r="JJ7" s="84" t="s">
        <v>126</v>
      </c>
      <c r="JK7" s="84" t="s">
        <v>126</v>
      </c>
      <c r="JL7" s="84" t="s">
        <v>126</v>
      </c>
      <c r="JM7" s="84">
        <v>29.6</v>
      </c>
      <c r="JN7" s="84">
        <v>37.700000000000003</v>
      </c>
      <c r="JO7" s="84">
        <v>25.4</v>
      </c>
      <c r="JP7" s="84">
        <v>20.100000000000001</v>
      </c>
      <c r="JQ7" s="84">
        <v>29.9</v>
      </c>
      <c r="JR7" s="84" t="s">
        <v>126</v>
      </c>
      <c r="JS7" s="84" t="s">
        <v>126</v>
      </c>
      <c r="JT7" s="84" t="s">
        <v>126</v>
      </c>
      <c r="JU7" s="84" t="s">
        <v>126</v>
      </c>
      <c r="JV7" s="84" t="s">
        <v>126</v>
      </c>
      <c r="JW7" s="84">
        <v>344.4</v>
      </c>
      <c r="JX7" s="84">
        <v>259.60000000000002</v>
      </c>
      <c r="JY7" s="84">
        <v>226.2</v>
      </c>
      <c r="JZ7" s="84">
        <v>224.7</v>
      </c>
      <c r="KA7" s="84">
        <v>167.2</v>
      </c>
      <c r="KB7" s="84" t="s">
        <v>126</v>
      </c>
      <c r="KC7" s="84" t="s">
        <v>126</v>
      </c>
      <c r="KD7" s="84" t="s">
        <v>126</v>
      </c>
      <c r="KE7" s="84" t="s">
        <v>126</v>
      </c>
      <c r="KF7" s="84" t="s">
        <v>126</v>
      </c>
      <c r="KG7" s="84">
        <v>22.3</v>
      </c>
      <c r="KH7" s="84">
        <v>25.5</v>
      </c>
      <c r="KI7" s="84">
        <v>45.2</v>
      </c>
      <c r="KJ7" s="84">
        <v>48.7</v>
      </c>
      <c r="KK7" s="84">
        <v>53.3</v>
      </c>
      <c r="KL7" s="84" t="s">
        <v>126</v>
      </c>
      <c r="KM7" s="84" t="s">
        <v>126</v>
      </c>
      <c r="KN7" s="84" t="s">
        <v>126</v>
      </c>
      <c r="KO7" s="84" t="s">
        <v>126</v>
      </c>
      <c r="KP7" s="84" t="s">
        <v>126</v>
      </c>
      <c r="KQ7" s="84">
        <v>60.9</v>
      </c>
      <c r="KR7" s="84">
        <v>100</v>
      </c>
      <c r="KS7" s="84">
        <v>100</v>
      </c>
      <c r="KT7" s="84">
        <v>100</v>
      </c>
      <c r="KU7" s="84">
        <v>100</v>
      </c>
      <c r="KV7" s="81" t="s">
        <v>126</v>
      </c>
      <c r="KW7" s="84" t="s">
        <v>126</v>
      </c>
      <c r="KX7" s="84" t="s">
        <v>126</v>
      </c>
      <c r="KY7" s="84" t="s">
        <v>126</v>
      </c>
      <c r="KZ7" s="84" t="s">
        <v>126</v>
      </c>
      <c r="LA7" s="84" t="s">
        <v>126</v>
      </c>
      <c r="LB7" s="84">
        <v>12.1</v>
      </c>
      <c r="LC7" s="84">
        <v>7.1</v>
      </c>
      <c r="LD7" s="84">
        <v>8.9</v>
      </c>
      <c r="LE7" s="84">
        <v>11.8</v>
      </c>
      <c r="LF7" s="84">
        <v>15.3</v>
      </c>
      <c r="LG7" s="84" t="s">
        <v>126</v>
      </c>
      <c r="LH7" s="84" t="s">
        <v>126</v>
      </c>
      <c r="LI7" s="84" t="s">
        <v>126</v>
      </c>
      <c r="LJ7" s="84" t="s">
        <v>126</v>
      </c>
      <c r="LK7" s="84" t="s">
        <v>126</v>
      </c>
      <c r="LL7" s="84">
        <v>1.4</v>
      </c>
      <c r="LM7" s="84">
        <v>8.6</v>
      </c>
      <c r="LN7" s="84">
        <v>2</v>
      </c>
      <c r="LO7" s="84">
        <v>1.4</v>
      </c>
      <c r="LP7" s="84">
        <v>2.9</v>
      </c>
      <c r="LQ7" s="84" t="s">
        <v>126</v>
      </c>
      <c r="LR7" s="84" t="s">
        <v>126</v>
      </c>
      <c r="LS7" s="84" t="s">
        <v>126</v>
      </c>
      <c r="LT7" s="84" t="s">
        <v>126</v>
      </c>
      <c r="LU7" s="84" t="s">
        <v>126</v>
      </c>
      <c r="LV7" s="84">
        <v>298.60000000000002</v>
      </c>
      <c r="LW7" s="84">
        <v>1092.0999999999999</v>
      </c>
      <c r="LX7" s="84">
        <v>1128.5999999999999</v>
      </c>
      <c r="LY7" s="84">
        <v>596.79999999999995</v>
      </c>
      <c r="LZ7" s="84">
        <v>510.2</v>
      </c>
      <c r="MA7" s="84" t="s">
        <v>126</v>
      </c>
      <c r="MB7" s="84" t="s">
        <v>126</v>
      </c>
      <c r="MC7" s="84" t="s">
        <v>126</v>
      </c>
      <c r="MD7" s="84" t="s">
        <v>126</v>
      </c>
      <c r="ME7" s="84" t="s">
        <v>126</v>
      </c>
      <c r="MF7" s="84">
        <v>1.7</v>
      </c>
      <c r="MG7" s="84">
        <v>2.9</v>
      </c>
      <c r="MH7" s="84">
        <v>3.4</v>
      </c>
      <c r="MI7" s="84">
        <v>5.6</v>
      </c>
      <c r="MJ7" s="84">
        <v>11.5</v>
      </c>
      <c r="MK7" s="84" t="s">
        <v>126</v>
      </c>
      <c r="ML7" s="84" t="s">
        <v>126</v>
      </c>
      <c r="MM7" s="84" t="s">
        <v>126</v>
      </c>
      <c r="MN7" s="84" t="s">
        <v>126</v>
      </c>
      <c r="MO7" s="84" t="s">
        <v>126</v>
      </c>
      <c r="MP7" s="84">
        <v>77.7</v>
      </c>
      <c r="MQ7" s="84">
        <v>100</v>
      </c>
      <c r="MR7" s="84">
        <v>100</v>
      </c>
      <c r="MS7" s="84">
        <v>100</v>
      </c>
      <c r="MT7" s="84">
        <v>100</v>
      </c>
      <c r="MU7" s="84">
        <v>14</v>
      </c>
      <c r="MV7" s="84">
        <v>14</v>
      </c>
      <c r="MW7" s="84">
        <v>14</v>
      </c>
      <c r="MX7" s="84">
        <v>14</v>
      </c>
      <c r="MY7" s="84" t="s">
        <v>126</v>
      </c>
      <c r="MZ7" s="84" t="s">
        <v>126</v>
      </c>
      <c r="NA7" s="84" t="s">
        <v>126</v>
      </c>
      <c r="NB7" s="84" t="s">
        <v>126</v>
      </c>
      <c r="NC7" s="84" t="s">
        <v>126</v>
      </c>
      <c r="ND7" s="84" t="s">
        <v>126</v>
      </c>
      <c r="NE7" s="84" t="s">
        <v>126</v>
      </c>
      <c r="NF7" s="84" t="s">
        <v>126</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f>IF(SUM($O$7,$NC$7:$NF$7)=0,FALSE,TRUE)</f>
        <v>0</v>
      </c>
      <c r="KC8" s="88" t="s">
        <v>131</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f>IF(SUM($P$7,$NG$7:$NJ$7)=0,FALSE,TRUE)</f>
        <v>0</v>
      </c>
      <c r="MB8" s="88" t="s">
        <v>131</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（最大出力合計99,050kW）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（最大出力合計99,050kW）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106.4</v>
      </c>
      <c r="AZ11" s="96">
        <f>AZ7</f>
        <v>127.4</v>
      </c>
      <c r="BA11" s="96">
        <f>BA7</f>
        <v>123.7</v>
      </c>
      <c r="BB11" s="96">
        <f>BB7</f>
        <v>112.8</v>
      </c>
      <c r="BC11" s="96">
        <f>BC7</f>
        <v>143.6</v>
      </c>
      <c r="BD11" s="85"/>
      <c r="BE11" s="85"/>
      <c r="BF11" s="85"/>
      <c r="BG11" s="85"/>
      <c r="BH11" s="85"/>
      <c r="BI11" s="95" t="s">
        <v>139</v>
      </c>
      <c r="BJ11" s="96">
        <f>BJ7</f>
        <v>118.6</v>
      </c>
      <c r="BK11" s="96">
        <f>BK7</f>
        <v>142</v>
      </c>
      <c r="BL11" s="96">
        <f>BL7</f>
        <v>128.1</v>
      </c>
      <c r="BM11" s="96">
        <f>BM7</f>
        <v>114.7</v>
      </c>
      <c r="BN11" s="96">
        <f>BN7</f>
        <v>145.30000000000001</v>
      </c>
      <c r="BO11" s="85"/>
      <c r="BP11" s="85"/>
      <c r="BQ11" s="85"/>
      <c r="BR11" s="85"/>
      <c r="BS11" s="85"/>
      <c r="BT11" s="95" t="s">
        <v>139</v>
      </c>
      <c r="BU11" s="96">
        <f>BU7</f>
        <v>1502.8</v>
      </c>
      <c r="BV11" s="96">
        <f>BV7</f>
        <v>1327.4</v>
      </c>
      <c r="BW11" s="96">
        <f>BW7</f>
        <v>256.39999999999998</v>
      </c>
      <c r="BX11" s="96">
        <f>BX7</f>
        <v>256.39999999999998</v>
      </c>
      <c r="BY11" s="96">
        <f>BY7</f>
        <v>244.1</v>
      </c>
      <c r="BZ11" s="85"/>
      <c r="CA11" s="85"/>
      <c r="CB11" s="85"/>
      <c r="CC11" s="85"/>
      <c r="CD11" s="85"/>
      <c r="CE11" s="95" t="s">
        <v>139</v>
      </c>
      <c r="CF11" s="96">
        <f>CF7</f>
        <v>7537.3</v>
      </c>
      <c r="CG11" s="96">
        <f>CG7</f>
        <v>6574.7</v>
      </c>
      <c r="CH11" s="96">
        <f>CH7</f>
        <v>7212.3</v>
      </c>
      <c r="CI11" s="96">
        <f>CI7</f>
        <v>6642.4</v>
      </c>
      <c r="CJ11" s="96">
        <f>CJ7</f>
        <v>7044.9</v>
      </c>
      <c r="CK11" s="85"/>
      <c r="CL11" s="85"/>
      <c r="CM11" s="85"/>
      <c r="CN11" s="85"/>
      <c r="CO11" s="95" t="s">
        <v>140</v>
      </c>
      <c r="CP11" s="97">
        <f>CP7</f>
        <v>1241070</v>
      </c>
      <c r="CQ11" s="97">
        <f>CQ7</f>
        <v>1491243</v>
      </c>
      <c r="CR11" s="97">
        <f>CR7</f>
        <v>1438753</v>
      </c>
      <c r="CS11" s="97">
        <f>CS7</f>
        <v>1444415</v>
      </c>
      <c r="CT11" s="97">
        <f>CT7</f>
        <v>2033424</v>
      </c>
      <c r="CU11" s="85"/>
      <c r="CV11" s="85"/>
      <c r="CW11" s="85"/>
      <c r="CX11" s="85"/>
      <c r="CY11" s="85"/>
      <c r="CZ11" s="95" t="s">
        <v>141</v>
      </c>
      <c r="DA11" s="96">
        <f>DA7</f>
        <v>41.7</v>
      </c>
      <c r="DB11" s="96">
        <f>DB7</f>
        <v>41.6</v>
      </c>
      <c r="DC11" s="96">
        <f>DC7</f>
        <v>41.7</v>
      </c>
      <c r="DD11" s="96">
        <f>DD7</f>
        <v>47.9</v>
      </c>
      <c r="DE11" s="96">
        <f>DE7</f>
        <v>44</v>
      </c>
      <c r="DF11" s="85"/>
      <c r="DG11" s="85"/>
      <c r="DH11" s="85"/>
      <c r="DI11" s="85"/>
      <c r="DJ11" s="95" t="s">
        <v>139</v>
      </c>
      <c r="DK11" s="96">
        <f>DK7</f>
        <v>15.3</v>
      </c>
      <c r="DL11" s="96">
        <f>DL7</f>
        <v>14.5</v>
      </c>
      <c r="DM11" s="96">
        <f>DM7</f>
        <v>21.7</v>
      </c>
      <c r="DN11" s="96">
        <f>DN7</f>
        <v>23.3</v>
      </c>
      <c r="DO11" s="96">
        <f>DO7</f>
        <v>20.8</v>
      </c>
      <c r="DP11" s="85"/>
      <c r="DQ11" s="85"/>
      <c r="DR11" s="85"/>
      <c r="DS11" s="85"/>
      <c r="DT11" s="95" t="s">
        <v>139</v>
      </c>
      <c r="DU11" s="96">
        <f>DU7</f>
        <v>250.7</v>
      </c>
      <c r="DV11" s="96">
        <f>DV7</f>
        <v>201.3</v>
      </c>
      <c r="DW11" s="96">
        <f>DW7</f>
        <v>162.69999999999999</v>
      </c>
      <c r="DX11" s="96">
        <f>DX7</f>
        <v>162.5</v>
      </c>
      <c r="DY11" s="96">
        <f>DY7</f>
        <v>158.6</v>
      </c>
      <c r="DZ11" s="85"/>
      <c r="EA11" s="85"/>
      <c r="EB11" s="85"/>
      <c r="EC11" s="85"/>
      <c r="ED11" s="95" t="s">
        <v>142</v>
      </c>
      <c r="EE11" s="96">
        <f>EE7</f>
        <v>51.9</v>
      </c>
      <c r="EF11" s="96">
        <f>EF7</f>
        <v>53.2</v>
      </c>
      <c r="EG11" s="96">
        <f>EG7</f>
        <v>59.4</v>
      </c>
      <c r="EH11" s="96">
        <f>EH7</f>
        <v>60.1</v>
      </c>
      <c r="EI11" s="96">
        <f>EI7</f>
        <v>59.8</v>
      </c>
      <c r="EJ11" s="85"/>
      <c r="EK11" s="85"/>
      <c r="EL11" s="85"/>
      <c r="EM11" s="85"/>
      <c r="EN11" s="95" t="s">
        <v>143</v>
      </c>
      <c r="EO11" s="96">
        <f>EO7</f>
        <v>4.2</v>
      </c>
      <c r="EP11" s="96">
        <f>EP7</f>
        <v>30.3</v>
      </c>
      <c r="EQ11" s="96">
        <f>EQ7</f>
        <v>25.7</v>
      </c>
      <c r="ER11" s="96">
        <f>ER7</f>
        <v>17.600000000000001</v>
      </c>
      <c r="ES11" s="96">
        <f>ES7</f>
        <v>13</v>
      </c>
      <c r="ET11" s="85"/>
      <c r="EU11" s="85"/>
      <c r="EV11" s="85"/>
      <c r="EW11" s="85"/>
      <c r="EX11" s="85"/>
      <c r="EY11" s="95" t="s">
        <v>144</v>
      </c>
      <c r="EZ11" s="96">
        <f>EZ7</f>
        <v>41.7</v>
      </c>
      <c r="FA11" s="96">
        <f>FA7</f>
        <v>41.6</v>
      </c>
      <c r="FB11" s="96">
        <f>FB7</f>
        <v>41.7</v>
      </c>
      <c r="FC11" s="96">
        <f>FC7</f>
        <v>47.9</v>
      </c>
      <c r="FD11" s="96">
        <f>FD7</f>
        <v>44</v>
      </c>
      <c r="FE11" s="85"/>
      <c r="FF11" s="85"/>
      <c r="FG11" s="85"/>
      <c r="FH11" s="85"/>
      <c r="FI11" s="95" t="s">
        <v>139</v>
      </c>
      <c r="FJ11" s="96">
        <f>FJ7</f>
        <v>15.3</v>
      </c>
      <c r="FK11" s="96">
        <f>FK7</f>
        <v>14.5</v>
      </c>
      <c r="FL11" s="96">
        <f>FL7</f>
        <v>21.7</v>
      </c>
      <c r="FM11" s="96">
        <f>FM7</f>
        <v>23.3</v>
      </c>
      <c r="FN11" s="96">
        <f>FN7</f>
        <v>20.8</v>
      </c>
      <c r="FO11" s="85"/>
      <c r="FP11" s="85"/>
      <c r="FQ11" s="85"/>
      <c r="FR11" s="85"/>
      <c r="FS11" s="95" t="s">
        <v>139</v>
      </c>
      <c r="FT11" s="96">
        <f>FT7</f>
        <v>250.7</v>
      </c>
      <c r="FU11" s="96">
        <f>FU7</f>
        <v>201.3</v>
      </c>
      <c r="FV11" s="96">
        <f>FV7</f>
        <v>162.69999999999999</v>
      </c>
      <c r="FW11" s="96">
        <f>FW7</f>
        <v>162.5</v>
      </c>
      <c r="FX11" s="96">
        <f>FX7</f>
        <v>158.6</v>
      </c>
      <c r="FY11" s="85"/>
      <c r="FZ11" s="85"/>
      <c r="GA11" s="85"/>
      <c r="GB11" s="85"/>
      <c r="GC11" s="95" t="s">
        <v>139</v>
      </c>
      <c r="GD11" s="96">
        <f>GD7</f>
        <v>51.9</v>
      </c>
      <c r="GE11" s="96">
        <f>GE7</f>
        <v>53.2</v>
      </c>
      <c r="GF11" s="96">
        <f>GF7</f>
        <v>59.4</v>
      </c>
      <c r="GG11" s="96">
        <f>GG7</f>
        <v>60.1</v>
      </c>
      <c r="GH11" s="96">
        <f>GH7</f>
        <v>59.8</v>
      </c>
      <c r="GI11" s="85"/>
      <c r="GJ11" s="85"/>
      <c r="GK11" s="85"/>
      <c r="GL11" s="85"/>
      <c r="GM11" s="95" t="s">
        <v>139</v>
      </c>
      <c r="GN11" s="96">
        <f>GN7</f>
        <v>4.2</v>
      </c>
      <c r="GO11" s="96">
        <f>GO7</f>
        <v>30.3</v>
      </c>
      <c r="GP11" s="96">
        <f>GP7</f>
        <v>25.7</v>
      </c>
      <c r="GQ11" s="96">
        <f>GQ7</f>
        <v>17.600000000000001</v>
      </c>
      <c r="GR11" s="96">
        <f>GR7</f>
        <v>13</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145</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145</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145</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139</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f>BD7</f>
        <v>110.1</v>
      </c>
      <c r="AZ12" s="96">
        <f>BE7</f>
        <v>119.7</v>
      </c>
      <c r="BA12" s="96">
        <f>BF7</f>
        <v>125.7</v>
      </c>
      <c r="BB12" s="96">
        <f>BG7</f>
        <v>129.69999999999999</v>
      </c>
      <c r="BC12" s="96">
        <f>BH7</f>
        <v>135.9</v>
      </c>
      <c r="BD12" s="85"/>
      <c r="BE12" s="85"/>
      <c r="BF12" s="85"/>
      <c r="BG12" s="85"/>
      <c r="BH12" s="85"/>
      <c r="BI12" s="95" t="s">
        <v>146</v>
      </c>
      <c r="BJ12" s="96">
        <f>BO7</f>
        <v>112.7</v>
      </c>
      <c r="BK12" s="96">
        <f>BP7</f>
        <v>121.8</v>
      </c>
      <c r="BL12" s="96">
        <f>BQ7</f>
        <v>124.8</v>
      </c>
      <c r="BM12" s="96">
        <f>BR7</f>
        <v>130.4</v>
      </c>
      <c r="BN12" s="96">
        <f>BS7</f>
        <v>136.30000000000001</v>
      </c>
      <c r="BO12" s="85"/>
      <c r="BP12" s="85"/>
      <c r="BQ12" s="85"/>
      <c r="BR12" s="85"/>
      <c r="BS12" s="85"/>
      <c r="BT12" s="95" t="s">
        <v>147</v>
      </c>
      <c r="BU12" s="96">
        <f>BZ7</f>
        <v>1317.9</v>
      </c>
      <c r="BV12" s="96">
        <f>CA7</f>
        <v>992.4</v>
      </c>
      <c r="BW12" s="96">
        <f>CB7</f>
        <v>638.79999999999995</v>
      </c>
      <c r="BX12" s="96">
        <f>CC7</f>
        <v>716.7</v>
      </c>
      <c r="BY12" s="96">
        <f>CD7</f>
        <v>688</v>
      </c>
      <c r="BZ12" s="85"/>
      <c r="CA12" s="85"/>
      <c r="CB12" s="85"/>
      <c r="CC12" s="85"/>
      <c r="CD12" s="85"/>
      <c r="CE12" s="95" t="s">
        <v>146</v>
      </c>
      <c r="CF12" s="96">
        <f>CK7</f>
        <v>7970</v>
      </c>
      <c r="CG12" s="96">
        <f>CL7</f>
        <v>7914.4</v>
      </c>
      <c r="CH12" s="96">
        <f>CM7</f>
        <v>7493.6</v>
      </c>
      <c r="CI12" s="96">
        <f>CN7</f>
        <v>8014.2</v>
      </c>
      <c r="CJ12" s="96">
        <f>CO7</f>
        <v>8260</v>
      </c>
      <c r="CK12" s="85"/>
      <c r="CL12" s="85"/>
      <c r="CM12" s="85"/>
      <c r="CN12" s="85"/>
      <c r="CO12" s="95" t="s">
        <v>146</v>
      </c>
      <c r="CP12" s="97">
        <f>CU7</f>
        <v>1043769</v>
      </c>
      <c r="CQ12" s="97">
        <f>CV7</f>
        <v>1160012</v>
      </c>
      <c r="CR12" s="97">
        <f>CW7</f>
        <v>1146099</v>
      </c>
      <c r="CS12" s="97">
        <f>CX7</f>
        <v>1494682</v>
      </c>
      <c r="CT12" s="97">
        <f>CY7</f>
        <v>1543942</v>
      </c>
      <c r="CU12" s="85"/>
      <c r="CV12" s="85"/>
      <c r="CW12" s="85"/>
      <c r="CX12" s="85"/>
      <c r="CY12" s="85"/>
      <c r="CZ12" s="95" t="s">
        <v>146</v>
      </c>
      <c r="DA12" s="96">
        <f>DF7</f>
        <v>37.299999999999997</v>
      </c>
      <c r="DB12" s="96">
        <f>DG7</f>
        <v>36.299999999999997</v>
      </c>
      <c r="DC12" s="96">
        <f>DH7</f>
        <v>38.4</v>
      </c>
      <c r="DD12" s="96">
        <f>DI7</f>
        <v>37.700000000000003</v>
      </c>
      <c r="DE12" s="96">
        <f>DJ7</f>
        <v>36.200000000000003</v>
      </c>
      <c r="DF12" s="85"/>
      <c r="DG12" s="85"/>
      <c r="DH12" s="85"/>
      <c r="DI12" s="85"/>
      <c r="DJ12" s="95" t="s">
        <v>146</v>
      </c>
      <c r="DK12" s="96">
        <f>DP7</f>
        <v>22.3</v>
      </c>
      <c r="DL12" s="96">
        <f>DQ7</f>
        <v>22.1</v>
      </c>
      <c r="DM12" s="96">
        <f>DR7</f>
        <v>21.1</v>
      </c>
      <c r="DN12" s="96">
        <f>DS7</f>
        <v>20</v>
      </c>
      <c r="DO12" s="96">
        <f>DT7</f>
        <v>18.2</v>
      </c>
      <c r="DP12" s="85"/>
      <c r="DQ12" s="85"/>
      <c r="DR12" s="85"/>
      <c r="DS12" s="85"/>
      <c r="DT12" s="95" t="s">
        <v>148</v>
      </c>
      <c r="DU12" s="96">
        <f>DZ7</f>
        <v>146.19999999999999</v>
      </c>
      <c r="DV12" s="96">
        <f>EA7</f>
        <v>130.19999999999999</v>
      </c>
      <c r="DW12" s="96">
        <f>EB7</f>
        <v>128.80000000000001</v>
      </c>
      <c r="DX12" s="96">
        <f>EC7</f>
        <v>109.9</v>
      </c>
      <c r="DY12" s="96">
        <f>ED7</f>
        <v>103.6</v>
      </c>
      <c r="DZ12" s="85"/>
      <c r="EA12" s="85"/>
      <c r="EB12" s="85"/>
      <c r="EC12" s="85"/>
      <c r="ED12" s="95" t="s">
        <v>146</v>
      </c>
      <c r="EE12" s="96">
        <f>EJ7</f>
        <v>57</v>
      </c>
      <c r="EF12" s="96">
        <f>EK7</f>
        <v>57.7</v>
      </c>
      <c r="EG12" s="96">
        <f>EL7</f>
        <v>59.8</v>
      </c>
      <c r="EH12" s="96">
        <f>EM7</f>
        <v>59.6</v>
      </c>
      <c r="EI12" s="96">
        <f>EN7</f>
        <v>60.3</v>
      </c>
      <c r="EJ12" s="85"/>
      <c r="EK12" s="85"/>
      <c r="EL12" s="85"/>
      <c r="EM12" s="85"/>
      <c r="EN12" s="95" t="s">
        <v>146</v>
      </c>
      <c r="EO12" s="96">
        <f>ET7</f>
        <v>2.8</v>
      </c>
      <c r="EP12" s="96">
        <f>EU7</f>
        <v>15.4</v>
      </c>
      <c r="EQ12" s="96">
        <f>EV7</f>
        <v>16.2</v>
      </c>
      <c r="ER12" s="96">
        <f>EW7</f>
        <v>18.7</v>
      </c>
      <c r="ES12" s="96">
        <f>EX7</f>
        <v>20.5</v>
      </c>
      <c r="ET12" s="85"/>
      <c r="EU12" s="85"/>
      <c r="EV12" s="85"/>
      <c r="EW12" s="85"/>
      <c r="EX12" s="85"/>
      <c r="EY12" s="95" t="s">
        <v>146</v>
      </c>
      <c r="EZ12" s="96">
        <f>IF($EZ$8,FE7,"-")</f>
        <v>37.5</v>
      </c>
      <c r="FA12" s="96">
        <f>IF($EZ$8,FF7,"-")</f>
        <v>37</v>
      </c>
      <c r="FB12" s="96">
        <f>IF($EZ$8,FG7,"-")</f>
        <v>39.5</v>
      </c>
      <c r="FC12" s="96">
        <f>IF($EZ$8,FH7,"-")</f>
        <v>39.1</v>
      </c>
      <c r="FD12" s="96">
        <f>IF($EZ$8,FI7,"-")</f>
        <v>37.299999999999997</v>
      </c>
      <c r="FE12" s="85"/>
      <c r="FF12" s="85"/>
      <c r="FG12" s="85"/>
      <c r="FH12" s="85"/>
      <c r="FI12" s="95" t="s">
        <v>146</v>
      </c>
      <c r="FJ12" s="96">
        <f>IF($FJ$8,FO7,"-")</f>
        <v>23.1</v>
      </c>
      <c r="FK12" s="96">
        <f>IF($FJ$8,FP7,"-")</f>
        <v>22.6</v>
      </c>
      <c r="FL12" s="96">
        <f>IF($FJ$8,FQ7,"-")</f>
        <v>22</v>
      </c>
      <c r="FM12" s="96">
        <f>IF($FJ$8,FR7,"-")</f>
        <v>21.4</v>
      </c>
      <c r="FN12" s="96">
        <f>IF($FJ$8,FS7,"-")</f>
        <v>19.2</v>
      </c>
      <c r="FO12" s="85"/>
      <c r="FP12" s="85"/>
      <c r="FQ12" s="85"/>
      <c r="FR12" s="85"/>
      <c r="FS12" s="95" t="s">
        <v>146</v>
      </c>
      <c r="FT12" s="96">
        <f>IF($FT$8,FY7,"-")</f>
        <v>146</v>
      </c>
      <c r="FU12" s="96">
        <f>IF($FT$8,FZ7,"-")</f>
        <v>120.9</v>
      </c>
      <c r="FV12" s="96">
        <f>IF($FT$8,GA7,"-")</f>
        <v>105.7</v>
      </c>
      <c r="FW12" s="96">
        <f>IF($FT$8,GB7,"-")</f>
        <v>89.4</v>
      </c>
      <c r="FX12" s="96">
        <f>IF($FT$8,GC7,"-")</f>
        <v>83.2</v>
      </c>
      <c r="FY12" s="85"/>
      <c r="FZ12" s="85"/>
      <c r="GA12" s="85"/>
      <c r="GB12" s="85"/>
      <c r="GC12" s="95" t="s">
        <v>146</v>
      </c>
      <c r="GD12" s="96">
        <f>IF($GD$8,GI7,"-")</f>
        <v>57.6</v>
      </c>
      <c r="GE12" s="96">
        <f>IF($GD$8,GJ7,"-")</f>
        <v>58.6</v>
      </c>
      <c r="GF12" s="96">
        <f>IF($GD$8,GK7,"-")</f>
        <v>61.3</v>
      </c>
      <c r="GG12" s="96">
        <f>IF($GD$8,GL7,"-")</f>
        <v>61.7</v>
      </c>
      <c r="GH12" s="96">
        <f>IF($GD$8,GM7,"-")</f>
        <v>62.1</v>
      </c>
      <c r="GI12" s="85"/>
      <c r="GJ12" s="85"/>
      <c r="GK12" s="85"/>
      <c r="GL12" s="85"/>
      <c r="GM12" s="95" t="s">
        <v>146</v>
      </c>
      <c r="GN12" s="96">
        <f>IF($GN$8,GS7,"-")</f>
        <v>1.8</v>
      </c>
      <c r="GO12" s="96">
        <f>IF($GN$8,GT7,"-")</f>
        <v>12.3</v>
      </c>
      <c r="GP12" s="96">
        <f>IF($GN$8,GU7,"-")</f>
        <v>11.9</v>
      </c>
      <c r="GQ12" s="96">
        <f>IF($GN$8,GV7,"-")</f>
        <v>13.3</v>
      </c>
      <c r="GR12" s="96">
        <f>IF($GN$8,GW7,"-")</f>
        <v>14.4</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t="str">
        <f>IF($KW$8,LC7,"-")</f>
        <v>-</v>
      </c>
      <c r="KY12" s="96" t="str">
        <f>IF($KW$8,LD7,"-")</f>
        <v>-</v>
      </c>
      <c r="KZ12" s="96" t="str">
        <f>IF($KW$8,LE7,"-")</f>
        <v>-</v>
      </c>
      <c r="LA12" s="96" t="str">
        <f>IF($KW$8,LF7,"-")</f>
        <v>-</v>
      </c>
      <c r="LB12" s="85"/>
      <c r="LC12" s="85"/>
      <c r="LD12" s="85"/>
      <c r="LE12" s="85"/>
      <c r="LF12" s="95" t="s">
        <v>146</v>
      </c>
      <c r="LG12" s="96" t="str">
        <f>IF($LG$8,LL7,"-")</f>
        <v>-</v>
      </c>
      <c r="LH12" s="96" t="str">
        <f>IF($LG$8,LM7,"-")</f>
        <v>-</v>
      </c>
      <c r="LI12" s="96" t="str">
        <f>IF($LG$8,LN7,"-")</f>
        <v>-</v>
      </c>
      <c r="LJ12" s="96" t="str">
        <f>IF($LG$8,LO7,"-")</f>
        <v>-</v>
      </c>
      <c r="LK12" s="96" t="str">
        <f>IF($LG$8,LP7,"-")</f>
        <v>-</v>
      </c>
      <c r="LL12" s="85"/>
      <c r="LM12" s="85"/>
      <c r="LN12" s="85"/>
      <c r="LO12" s="85"/>
      <c r="LP12" s="95" t="s">
        <v>146</v>
      </c>
      <c r="LQ12" s="96" t="str">
        <f>IF($LQ$8,LV7,"-")</f>
        <v>-</v>
      </c>
      <c r="LR12" s="96" t="str">
        <f>IF($LQ$8,LW7,"-")</f>
        <v>-</v>
      </c>
      <c r="LS12" s="96" t="str">
        <f>IF($LQ$8,LX7,"-")</f>
        <v>-</v>
      </c>
      <c r="LT12" s="96" t="str">
        <f>IF($LQ$8,LY7,"-")</f>
        <v>-</v>
      </c>
      <c r="LU12" s="96" t="str">
        <f>IF($LQ$8,LZ7,"-")</f>
        <v>-</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149</v>
      </c>
      <c r="AY13" s="96">
        <f>$BI$7</f>
        <v>100</v>
      </c>
      <c r="AZ13" s="96">
        <f>$BI$7</f>
        <v>100</v>
      </c>
      <c r="BA13" s="96">
        <f>$BI$7</f>
        <v>100</v>
      </c>
      <c r="BB13" s="96">
        <f>$BI$7</f>
        <v>100</v>
      </c>
      <c r="BC13" s="96">
        <f>$BI$7</f>
        <v>100</v>
      </c>
      <c r="BD13" s="85"/>
      <c r="BE13" s="85"/>
      <c r="BF13" s="85"/>
      <c r="BG13" s="85"/>
      <c r="BH13" s="85"/>
      <c r="BI13" s="95" t="s">
        <v>149</v>
      </c>
      <c r="BJ13" s="96">
        <f>$BT$7</f>
        <v>100</v>
      </c>
      <c r="BK13" s="96">
        <f>$BT$7</f>
        <v>100</v>
      </c>
      <c r="BL13" s="96">
        <f>$BT$7</f>
        <v>100</v>
      </c>
      <c r="BM13" s="96">
        <f>$BT$7</f>
        <v>100</v>
      </c>
      <c r="BN13" s="96">
        <f>$BT$7</f>
        <v>100</v>
      </c>
      <c r="BO13" s="85"/>
      <c r="BP13" s="85"/>
      <c r="BQ13" s="85"/>
      <c r="BR13" s="85"/>
      <c r="BS13" s="85"/>
      <c r="BT13" s="95" t="s">
        <v>149</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150</v>
      </c>
      <c r="C14" s="100"/>
      <c r="D14" s="101"/>
      <c r="E14" s="100"/>
      <c r="F14" s="199" t="s">
        <v>151</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152</v>
      </c>
      <c r="C15" s="198"/>
      <c r="D15" s="101"/>
      <c r="E15" s="98">
        <v>1</v>
      </c>
      <c r="F15" s="198" t="s">
        <v>14</v>
      </c>
      <c r="G15" s="198"/>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155</v>
      </c>
      <c r="C16" s="198"/>
      <c r="D16" s="101"/>
      <c r="E16" s="98">
        <f>E15+1</f>
        <v>2</v>
      </c>
      <c r="F16" s="198" t="s">
        <v>156</v>
      </c>
      <c r="G16" s="198"/>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158</v>
      </c>
      <c r="C17" s="198"/>
      <c r="D17" s="101"/>
      <c r="E17" s="98">
        <f t="shared" ref="E17" si="8">E16+1</f>
        <v>3</v>
      </c>
      <c r="F17" s="198" t="s">
        <v>159</v>
      </c>
      <c r="G17" s="198"/>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f>IF(AY7="-",NA(),AY7)</f>
        <v>106.4</v>
      </c>
      <c r="AZ17" s="107">
        <f t="shared" ref="AZ17:BC17" si="9">IF(AZ7="-",NA(),AZ7)</f>
        <v>127.4</v>
      </c>
      <c r="BA17" s="107">
        <f t="shared" si="9"/>
        <v>123.7</v>
      </c>
      <c r="BB17" s="107">
        <f t="shared" si="9"/>
        <v>112.8</v>
      </c>
      <c r="BC17" s="107">
        <f t="shared" si="9"/>
        <v>143.6</v>
      </c>
      <c r="BD17" s="101"/>
      <c r="BE17" s="101"/>
      <c r="BF17" s="101"/>
      <c r="BG17" s="101"/>
      <c r="BH17" s="101"/>
      <c r="BI17" s="106" t="s">
        <v>161</v>
      </c>
      <c r="BJ17" s="107">
        <f>IF(BJ7="-",NA(),BJ7)</f>
        <v>118.6</v>
      </c>
      <c r="BK17" s="107">
        <f t="shared" ref="BK17:BN17" si="10">IF(BK7="-",NA(),BK7)</f>
        <v>142</v>
      </c>
      <c r="BL17" s="107">
        <f t="shared" si="10"/>
        <v>128.1</v>
      </c>
      <c r="BM17" s="107">
        <f t="shared" si="10"/>
        <v>114.7</v>
      </c>
      <c r="BN17" s="107">
        <f t="shared" si="10"/>
        <v>145.30000000000001</v>
      </c>
      <c r="BO17" s="101"/>
      <c r="BP17" s="101"/>
      <c r="BQ17" s="101"/>
      <c r="BR17" s="101"/>
      <c r="BS17" s="101"/>
      <c r="BT17" s="106" t="s">
        <v>161</v>
      </c>
      <c r="BU17" s="107">
        <f>IF(BU7="-",NA(),BU7)</f>
        <v>1502.8</v>
      </c>
      <c r="BV17" s="107">
        <f t="shared" ref="BV17:BY17" si="11">IF(BV7="-",NA(),BV7)</f>
        <v>1327.4</v>
      </c>
      <c r="BW17" s="107">
        <f t="shared" si="11"/>
        <v>256.39999999999998</v>
      </c>
      <c r="BX17" s="107">
        <f t="shared" si="11"/>
        <v>256.39999999999998</v>
      </c>
      <c r="BY17" s="107">
        <f t="shared" si="11"/>
        <v>244.1</v>
      </c>
      <c r="BZ17" s="101"/>
      <c r="CA17" s="101"/>
      <c r="CB17" s="101"/>
      <c r="CC17" s="101"/>
      <c r="CD17" s="101"/>
      <c r="CE17" s="106" t="s">
        <v>161</v>
      </c>
      <c r="CF17" s="107">
        <f>IF(CF7="-",NA(),CF7)</f>
        <v>7537.3</v>
      </c>
      <c r="CG17" s="107">
        <f t="shared" ref="CG17:CJ17" si="12">IF(CG7="-",NA(),CG7)</f>
        <v>6574.7</v>
      </c>
      <c r="CH17" s="107">
        <f t="shared" si="12"/>
        <v>7212.3</v>
      </c>
      <c r="CI17" s="107">
        <f t="shared" si="12"/>
        <v>6642.4</v>
      </c>
      <c r="CJ17" s="107">
        <f t="shared" si="12"/>
        <v>7044.9</v>
      </c>
      <c r="CK17" s="101"/>
      <c r="CL17" s="101"/>
      <c r="CM17" s="101"/>
      <c r="CN17" s="101"/>
      <c r="CO17" s="106" t="s">
        <v>161</v>
      </c>
      <c r="CP17" s="108">
        <f>IF(CP7="-",NA(),CP7)</f>
        <v>1241070</v>
      </c>
      <c r="CQ17" s="108">
        <f t="shared" ref="CQ17:CT17" si="13">IF(CQ7="-",NA(),CQ7)</f>
        <v>1491243</v>
      </c>
      <c r="CR17" s="108">
        <f t="shared" si="13"/>
        <v>1438753</v>
      </c>
      <c r="CS17" s="108">
        <f t="shared" si="13"/>
        <v>1444415</v>
      </c>
      <c r="CT17" s="108">
        <f t="shared" si="13"/>
        <v>2033424</v>
      </c>
      <c r="CU17" s="101"/>
      <c r="CV17" s="101"/>
      <c r="CW17" s="101"/>
      <c r="CX17" s="101"/>
      <c r="CY17" s="101"/>
      <c r="CZ17" s="106" t="s">
        <v>161</v>
      </c>
      <c r="DA17" s="107">
        <f>IF(DA7="-",NA(),DA7)</f>
        <v>41.7</v>
      </c>
      <c r="DB17" s="107">
        <f t="shared" ref="DB17:DE17" si="14">IF(DB7="-",NA(),DB7)</f>
        <v>41.6</v>
      </c>
      <c r="DC17" s="107">
        <f t="shared" si="14"/>
        <v>41.7</v>
      </c>
      <c r="DD17" s="107">
        <f t="shared" si="14"/>
        <v>47.9</v>
      </c>
      <c r="DE17" s="107">
        <f t="shared" si="14"/>
        <v>44</v>
      </c>
      <c r="DF17" s="101"/>
      <c r="DG17" s="101"/>
      <c r="DH17" s="101"/>
      <c r="DI17" s="101"/>
      <c r="DJ17" s="106" t="s">
        <v>161</v>
      </c>
      <c r="DK17" s="107">
        <f>IF(DK7="-",NA(),DK7)</f>
        <v>15.3</v>
      </c>
      <c r="DL17" s="107">
        <f t="shared" ref="DL17:DO17" si="15">IF(DL7="-",NA(),DL7)</f>
        <v>14.5</v>
      </c>
      <c r="DM17" s="107">
        <f t="shared" si="15"/>
        <v>21.7</v>
      </c>
      <c r="DN17" s="107">
        <f t="shared" si="15"/>
        <v>23.3</v>
      </c>
      <c r="DO17" s="107">
        <f t="shared" si="15"/>
        <v>20.8</v>
      </c>
      <c r="DP17" s="101"/>
      <c r="DQ17" s="101"/>
      <c r="DR17" s="101"/>
      <c r="DS17" s="101"/>
      <c r="DT17" s="106" t="s">
        <v>161</v>
      </c>
      <c r="DU17" s="107">
        <f>IF(DU7="-",NA(),DU7)</f>
        <v>250.7</v>
      </c>
      <c r="DV17" s="107">
        <f t="shared" ref="DV17:DY17" si="16">IF(DV7="-",NA(),DV7)</f>
        <v>201.3</v>
      </c>
      <c r="DW17" s="107">
        <f t="shared" si="16"/>
        <v>162.69999999999999</v>
      </c>
      <c r="DX17" s="107">
        <f t="shared" si="16"/>
        <v>162.5</v>
      </c>
      <c r="DY17" s="107">
        <f t="shared" si="16"/>
        <v>158.6</v>
      </c>
      <c r="DZ17" s="101"/>
      <c r="EA17" s="101"/>
      <c r="EB17" s="101"/>
      <c r="EC17" s="101"/>
      <c r="ED17" s="106" t="s">
        <v>161</v>
      </c>
      <c r="EE17" s="107">
        <f>IF(EE7="-",NA(),EE7)</f>
        <v>51.9</v>
      </c>
      <c r="EF17" s="107">
        <f t="shared" ref="EF17:EI17" si="17">IF(EF7="-",NA(),EF7)</f>
        <v>53.2</v>
      </c>
      <c r="EG17" s="107">
        <f t="shared" si="17"/>
        <v>59.4</v>
      </c>
      <c r="EH17" s="107">
        <f t="shared" si="17"/>
        <v>60.1</v>
      </c>
      <c r="EI17" s="107">
        <f t="shared" si="17"/>
        <v>59.8</v>
      </c>
      <c r="EJ17" s="101"/>
      <c r="EK17" s="101"/>
      <c r="EL17" s="101"/>
      <c r="EM17" s="101"/>
      <c r="EN17" s="106" t="s">
        <v>161</v>
      </c>
      <c r="EO17" s="107">
        <f>IF(EO7="-",NA(),EO7)</f>
        <v>4.2</v>
      </c>
      <c r="EP17" s="107">
        <f t="shared" ref="EP17:ES17" si="18">IF(EP7="-",NA(),EP7)</f>
        <v>30.3</v>
      </c>
      <c r="EQ17" s="107">
        <f t="shared" si="18"/>
        <v>25.7</v>
      </c>
      <c r="ER17" s="107">
        <f t="shared" si="18"/>
        <v>17.600000000000001</v>
      </c>
      <c r="ES17" s="107">
        <f t="shared" si="18"/>
        <v>13</v>
      </c>
      <c r="ET17" s="101"/>
      <c r="EU17" s="101"/>
      <c r="EV17" s="101"/>
      <c r="EW17" s="101"/>
      <c r="EX17" s="101"/>
      <c r="EY17" s="106" t="s">
        <v>161</v>
      </c>
      <c r="EZ17" s="107">
        <f>IF(EZ7="-",NA(),EZ7)</f>
        <v>41.7</v>
      </c>
      <c r="FA17" s="107">
        <f t="shared" ref="FA17:FD17" si="19">IF(FA7="-",NA(),FA7)</f>
        <v>41.6</v>
      </c>
      <c r="FB17" s="107">
        <f t="shared" si="19"/>
        <v>41.7</v>
      </c>
      <c r="FC17" s="107">
        <f t="shared" si="19"/>
        <v>47.9</v>
      </c>
      <c r="FD17" s="107">
        <f t="shared" si="19"/>
        <v>44</v>
      </c>
      <c r="FE17" s="101"/>
      <c r="FF17" s="101"/>
      <c r="FG17" s="101"/>
      <c r="FH17" s="101"/>
      <c r="FI17" s="106" t="s">
        <v>161</v>
      </c>
      <c r="FJ17" s="107">
        <f>IF(FJ7="-",NA(),FJ7)</f>
        <v>15.3</v>
      </c>
      <c r="FK17" s="107">
        <f t="shared" ref="FK17:FN17" si="20">IF(FK7="-",NA(),FK7)</f>
        <v>14.5</v>
      </c>
      <c r="FL17" s="107">
        <f t="shared" si="20"/>
        <v>21.7</v>
      </c>
      <c r="FM17" s="107">
        <f t="shared" si="20"/>
        <v>23.3</v>
      </c>
      <c r="FN17" s="107">
        <f t="shared" si="20"/>
        <v>20.8</v>
      </c>
      <c r="FO17" s="101"/>
      <c r="FP17" s="101"/>
      <c r="FQ17" s="101"/>
      <c r="FR17" s="101"/>
      <c r="FS17" s="106" t="s">
        <v>161</v>
      </c>
      <c r="FT17" s="107">
        <f>IF(FT7="-",NA(),FT7)</f>
        <v>250.7</v>
      </c>
      <c r="FU17" s="107">
        <f t="shared" ref="FU17:FX17" si="21">IF(FU7="-",NA(),FU7)</f>
        <v>201.3</v>
      </c>
      <c r="FV17" s="107">
        <f t="shared" si="21"/>
        <v>162.69999999999999</v>
      </c>
      <c r="FW17" s="107">
        <f t="shared" si="21"/>
        <v>162.5</v>
      </c>
      <c r="FX17" s="107">
        <f t="shared" si="21"/>
        <v>158.6</v>
      </c>
      <c r="FY17" s="101"/>
      <c r="FZ17" s="101"/>
      <c r="GA17" s="101"/>
      <c r="GB17" s="101"/>
      <c r="GC17" s="106" t="s">
        <v>161</v>
      </c>
      <c r="GD17" s="107">
        <f>IF(GD7="-",NA(),GD7)</f>
        <v>51.9</v>
      </c>
      <c r="GE17" s="107">
        <f t="shared" ref="GE17:GH17" si="22">IF(GE7="-",NA(),GE7)</f>
        <v>53.2</v>
      </c>
      <c r="GF17" s="107">
        <f t="shared" si="22"/>
        <v>59.4</v>
      </c>
      <c r="GG17" s="107">
        <f t="shared" si="22"/>
        <v>60.1</v>
      </c>
      <c r="GH17" s="107">
        <f t="shared" si="22"/>
        <v>59.8</v>
      </c>
      <c r="GI17" s="101"/>
      <c r="GJ17" s="101"/>
      <c r="GK17" s="101"/>
      <c r="GL17" s="101"/>
      <c r="GM17" s="106" t="s">
        <v>161</v>
      </c>
      <c r="GN17" s="107">
        <f>IF(GN7="-",NA(),GN7)</f>
        <v>4.2</v>
      </c>
      <c r="GO17" s="107">
        <f t="shared" ref="GO17:GR17" si="23">IF(GO7="-",NA(),GO7)</f>
        <v>30.3</v>
      </c>
      <c r="GP17" s="107">
        <f t="shared" si="23"/>
        <v>25.7</v>
      </c>
      <c r="GQ17" s="107">
        <f t="shared" si="23"/>
        <v>17.600000000000001</v>
      </c>
      <c r="GR17" s="107">
        <f t="shared" si="23"/>
        <v>13</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161</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161</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161</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161</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161</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161</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161</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161</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161</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162</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163</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163</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163</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163</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163</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163</v>
      </c>
      <c r="DK18" s="107">
        <f>IF(DP7="-",NA(),DP7)</f>
        <v>22.3</v>
      </c>
      <c r="DL18" s="107">
        <f t="shared" ref="DL18:DO18" si="45">IF(DQ7="-",NA(),DQ7)</f>
        <v>22.1</v>
      </c>
      <c r="DM18" s="107">
        <f t="shared" si="45"/>
        <v>21.1</v>
      </c>
      <c r="DN18" s="107">
        <f t="shared" si="45"/>
        <v>20</v>
      </c>
      <c r="DO18" s="107">
        <f t="shared" si="45"/>
        <v>18.2</v>
      </c>
      <c r="DP18" s="101"/>
      <c r="DQ18" s="101"/>
      <c r="DR18" s="101"/>
      <c r="DS18" s="101"/>
      <c r="DT18" s="106" t="s">
        <v>163</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163</v>
      </c>
      <c r="EE18" s="107">
        <f>IF(EJ7="-",NA(),EJ7)</f>
        <v>57</v>
      </c>
      <c r="EF18" s="107">
        <f t="shared" ref="EF18:EI18" si="47">IF(EK7="-",NA(),EK7)</f>
        <v>57.7</v>
      </c>
      <c r="EG18" s="107">
        <f t="shared" si="47"/>
        <v>59.8</v>
      </c>
      <c r="EH18" s="107">
        <f t="shared" si="47"/>
        <v>59.6</v>
      </c>
      <c r="EI18" s="107">
        <f t="shared" si="47"/>
        <v>60.3</v>
      </c>
      <c r="EJ18" s="101"/>
      <c r="EK18" s="101"/>
      <c r="EL18" s="101"/>
      <c r="EM18" s="101"/>
      <c r="EN18" s="106" t="s">
        <v>163</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163</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163</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163</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163</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163</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163</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163</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163</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163</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163</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163</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163</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163</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163</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164</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149</v>
      </c>
      <c r="AY19" s="107">
        <f>$BI$7</f>
        <v>100</v>
      </c>
      <c r="AZ19" s="107">
        <f t="shared" ref="AZ19:BC19" si="49">$BI$7</f>
        <v>100</v>
      </c>
      <c r="BA19" s="107">
        <f t="shared" si="49"/>
        <v>100</v>
      </c>
      <c r="BB19" s="107">
        <f t="shared" si="49"/>
        <v>100</v>
      </c>
      <c r="BC19" s="107">
        <f t="shared" si="49"/>
        <v>100</v>
      </c>
      <c r="BD19" s="101"/>
      <c r="BE19" s="101"/>
      <c r="BF19" s="101"/>
      <c r="BG19" s="101"/>
      <c r="BH19" s="101"/>
      <c r="BI19" s="109" t="s">
        <v>149</v>
      </c>
      <c r="BJ19" s="107">
        <f>$BT$7</f>
        <v>100</v>
      </c>
      <c r="BK19" s="107">
        <f>$BT$7</f>
        <v>100</v>
      </c>
      <c r="BL19" s="107">
        <f>$BT$7</f>
        <v>100</v>
      </c>
      <c r="BM19" s="107">
        <f>$BT$7</f>
        <v>100</v>
      </c>
      <c r="BN19" s="107">
        <f>$BT$7</f>
        <v>100</v>
      </c>
      <c r="BO19" s="101"/>
      <c r="BP19" s="101"/>
      <c r="BQ19" s="101"/>
      <c r="BR19" s="101"/>
      <c r="BS19" s="101"/>
      <c r="BT19" s="109" t="s">
        <v>149</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165</v>
      </c>
      <c r="C20" s="198"/>
      <c r="D20" s="101"/>
    </row>
    <row r="21" spans="1:374">
      <c r="A21" s="98">
        <f t="shared" si="7"/>
        <v>7</v>
      </c>
      <c r="B21" s="198" t="s">
        <v>166</v>
      </c>
      <c r="C21" s="198"/>
      <c r="D21" s="101"/>
    </row>
    <row r="22" spans="1:374">
      <c r="A22" s="98">
        <f t="shared" si="7"/>
        <v>8</v>
      </c>
      <c r="B22" s="198" t="s">
        <v>167</v>
      </c>
      <c r="C22" s="198"/>
      <c r="D22" s="101"/>
      <c r="E22" s="200" t="s">
        <v>168</v>
      </c>
      <c r="F22" s="201"/>
      <c r="G22" s="201"/>
      <c r="H22" s="201"/>
      <c r="I22" s="202"/>
    </row>
    <row r="23" spans="1:374">
      <c r="A23" s="98">
        <f t="shared" si="7"/>
        <v>9</v>
      </c>
      <c r="B23" s="198" t="s">
        <v>169</v>
      </c>
      <c r="C23" s="198"/>
      <c r="D23" s="101"/>
      <c r="E23" s="203"/>
      <c r="F23" s="204"/>
      <c r="G23" s="204"/>
      <c r="H23" s="204"/>
      <c r="I23" s="205"/>
    </row>
    <row r="24" spans="1:374">
      <c r="A24" s="98">
        <f t="shared" si="7"/>
        <v>10</v>
      </c>
      <c r="B24" s="198" t="s">
        <v>170</v>
      </c>
      <c r="C24" s="198"/>
      <c r="D24" s="101"/>
      <c r="E24" s="203"/>
      <c r="F24" s="204"/>
      <c r="G24" s="204"/>
      <c r="H24" s="204"/>
      <c r="I24" s="205"/>
    </row>
    <row r="25" spans="1:374">
      <c r="A25" s="98">
        <f t="shared" si="7"/>
        <v>11</v>
      </c>
      <c r="B25" s="198" t="s">
        <v>171</v>
      </c>
      <c r="C25" s="198"/>
      <c r="D25" s="101"/>
      <c r="E25" s="203"/>
      <c r="F25" s="204"/>
      <c r="G25" s="204"/>
      <c r="H25" s="204"/>
      <c r="I25" s="205"/>
    </row>
    <row r="26" spans="1:374">
      <c r="A26" s="98">
        <f t="shared" si="7"/>
        <v>12</v>
      </c>
      <c r="B26" s="198" t="s">
        <v>172</v>
      </c>
      <c r="C26" s="198"/>
      <c r="D26" s="101"/>
      <c r="E26" s="203"/>
      <c r="F26" s="204"/>
      <c r="G26" s="204"/>
      <c r="H26" s="204"/>
      <c r="I26" s="205"/>
    </row>
    <row r="27" spans="1:374">
      <c r="A27" s="98">
        <f t="shared" si="7"/>
        <v>13</v>
      </c>
      <c r="B27" s="198" t="s">
        <v>173</v>
      </c>
      <c r="C27" s="198"/>
      <c r="D27" s="101"/>
      <c r="E27" s="203"/>
      <c r="F27" s="204"/>
      <c r="G27" s="204"/>
      <c r="H27" s="204"/>
      <c r="I27" s="205"/>
    </row>
    <row r="28" spans="1:374">
      <c r="A28" s="98">
        <f t="shared" si="7"/>
        <v>14</v>
      </c>
      <c r="B28" s="198" t="s">
        <v>174</v>
      </c>
      <c r="C28" s="198"/>
      <c r="D28" s="101"/>
      <c r="E28" s="203"/>
      <c r="F28" s="204"/>
      <c r="G28" s="204"/>
      <c r="H28" s="204"/>
      <c r="I28" s="205"/>
    </row>
    <row r="29" spans="1:374">
      <c r="A29" s="98">
        <f t="shared" si="7"/>
        <v>15</v>
      </c>
      <c r="B29" s="198" t="s">
        <v>175</v>
      </c>
      <c r="C29" s="198"/>
      <c r="D29" s="101"/>
      <c r="E29" s="203"/>
      <c r="F29" s="204"/>
      <c r="G29" s="204"/>
      <c r="H29" s="204"/>
      <c r="I29" s="205"/>
    </row>
    <row r="30" spans="1:374">
      <c r="A30" s="98">
        <f t="shared" si="7"/>
        <v>16</v>
      </c>
      <c r="B30" s="198" t="s">
        <v>176</v>
      </c>
      <c r="C30" s="198"/>
      <c r="D30" s="101"/>
      <c r="E30" s="203"/>
      <c r="F30" s="204"/>
      <c r="G30" s="204"/>
      <c r="H30" s="204"/>
      <c r="I30" s="205"/>
    </row>
    <row r="31" spans="1:374">
      <c r="A31" s="98">
        <f t="shared" si="7"/>
        <v>17</v>
      </c>
      <c r="B31" s="198" t="s">
        <v>177</v>
      </c>
      <c r="C31" s="198"/>
      <c r="D31" s="101"/>
      <c r="E31" s="203"/>
      <c r="F31" s="204"/>
      <c r="G31" s="204"/>
      <c r="H31" s="204"/>
      <c r="I31" s="205"/>
    </row>
    <row r="32" spans="1:374">
      <c r="A32" s="98">
        <f t="shared" si="7"/>
        <v>18</v>
      </c>
      <c r="B32" s="198" t="s">
        <v>178</v>
      </c>
      <c r="C32" s="198"/>
      <c r="D32" s="101"/>
      <c r="E32" s="203"/>
      <c r="F32" s="204"/>
      <c r="G32" s="204"/>
      <c r="H32" s="204"/>
      <c r="I32" s="205"/>
    </row>
    <row r="33" spans="1:9">
      <c r="A33" s="98">
        <f t="shared" si="7"/>
        <v>19</v>
      </c>
      <c r="B33" s="198" t="s">
        <v>179</v>
      </c>
      <c r="C33" s="198"/>
      <c r="D33" s="101"/>
      <c r="E33" s="203"/>
      <c r="F33" s="204"/>
      <c r="G33" s="204"/>
      <c r="H33" s="204"/>
      <c r="I33" s="205"/>
    </row>
    <row r="34" spans="1:9">
      <c r="A34" s="98">
        <f t="shared" si="7"/>
        <v>20</v>
      </c>
      <c r="B34" s="198" t="s">
        <v>180</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2018-02-16T07:11:40Z</cp:lastPrinted>
  <dcterms:created xsi:type="dcterms:W3CDTF">2017-12-18T05:06:05Z</dcterms:created>
  <dcterms:modified xsi:type="dcterms:W3CDTF">2018-02-20T09:44:53Z</dcterms:modified>
  <cp:category/>
</cp:coreProperties>
</file>