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R12" i="5" s="1"/>
  <c r="LP8" i="5"/>
  <c r="LG8" i="5"/>
  <c r="LF8" i="5"/>
  <c r="KW8" i="5"/>
  <c r="KZ12" i="5" s="1"/>
  <c r="KV8" i="5"/>
  <c r="KU8" i="5"/>
  <c r="KL8" i="5"/>
  <c r="KK8" i="5"/>
  <c r="KB8" i="5"/>
  <c r="KA8" i="5"/>
  <c r="JR8" i="5"/>
  <c r="JQ8" i="5"/>
  <c r="JH8" i="5"/>
  <c r="JK12" i="5" s="1"/>
  <c r="JG8" i="5"/>
  <c r="IX8" i="5"/>
  <c r="IW8" i="5"/>
  <c r="IV8" i="5"/>
  <c r="IM8" i="5"/>
  <c r="IM12" i="5" s="1"/>
  <c r="IL8" i="5"/>
  <c r="IC8" i="5"/>
  <c r="IE12" i="5" s="1"/>
  <c r="IB8" i="5"/>
  <c r="HS8" i="5"/>
  <c r="HW12" i="5" s="1"/>
  <c r="HR8" i="5"/>
  <c r="HI8" i="5"/>
  <c r="HJ12" i="5" s="1"/>
  <c r="HH8" i="5"/>
  <c r="GY8" i="5"/>
  <c r="HC12" i="5" s="1"/>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AR6" i="5"/>
  <c r="AQ6" i="5"/>
  <c r="AP6" i="5"/>
  <c r="N15" i="4" s="1"/>
  <c r="AO6" i="5"/>
  <c r="AN6" i="5"/>
  <c r="AM6" i="5"/>
  <c r="AL6" i="5"/>
  <c r="F15" i="4" s="1"/>
  <c r="AK6" i="5"/>
  <c r="AJ6" i="5"/>
  <c r="AI6" i="5"/>
  <c r="AH6" i="5"/>
  <c r="H14" i="4" s="1"/>
  <c r="AG6" i="5"/>
  <c r="AF6" i="5"/>
  <c r="AE6" i="5"/>
  <c r="AD6" i="5"/>
  <c r="J13" i="4" s="1"/>
  <c r="AC6" i="5"/>
  <c r="AB6" i="5"/>
  <c r="AA6" i="5"/>
  <c r="Z6" i="5"/>
  <c r="L12" i="4" s="1"/>
  <c r="Y6" i="5"/>
  <c r="X6" i="5"/>
  <c r="W6" i="5"/>
  <c r="V6" i="5"/>
  <c r="F9" i="4" s="1"/>
  <c r="U6" i="5"/>
  <c r="T6" i="5"/>
  <c r="S6" i="5"/>
  <c r="R6" i="5"/>
  <c r="Q6" i="5"/>
  <c r="P6" i="5"/>
  <c r="O6" i="5"/>
  <c r="N6" i="5"/>
  <c r="F5" i="4" s="1"/>
  <c r="M6" i="5"/>
  <c r="GN8" i="5" s="1"/>
  <c r="L6" i="5"/>
  <c r="K6" i="5"/>
  <c r="J6" i="5"/>
  <c r="F3" i="4" s="1"/>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J16" i="4"/>
  <c r="H16" i="4"/>
  <c r="F16" i="4"/>
  <c r="L15" i="4"/>
  <c r="J15" i="4"/>
  <c r="H15" i="4"/>
  <c r="N14" i="4"/>
  <c r="L14" i="4"/>
  <c r="J14" i="4"/>
  <c r="F14" i="4"/>
  <c r="N13" i="4"/>
  <c r="L13" i="4"/>
  <c r="H13" i="4"/>
  <c r="F13" i="4"/>
  <c r="N12" i="4"/>
  <c r="J12" i="4"/>
  <c r="H12" i="4"/>
  <c r="F12" i="4"/>
  <c r="N7" i="4"/>
  <c r="B7" i="4"/>
  <c r="N5" i="4"/>
  <c r="J5" i="4"/>
  <c r="B5" i="4"/>
  <c r="N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J11" i="4"/>
  <c r="LI10" i="5"/>
  <c r="JT10" i="5"/>
  <c r="IE10" i="5"/>
  <c r="GP10" i="5"/>
  <c r="FB10" i="5"/>
  <c r="DM10" i="5"/>
  <c r="BW10" i="5"/>
  <c r="MM10" i="5"/>
  <c r="KY10" i="5"/>
  <c r="JJ10" i="5"/>
  <c r="HU10" i="5"/>
  <c r="GF10" i="5"/>
  <c r="EQ10" i="5"/>
  <c r="DC10" i="5"/>
  <c r="BL10" i="5"/>
  <c r="MC10" i="5"/>
  <c r="KN10" i="5"/>
  <c r="IZ10" i="5"/>
  <c r="HK10" i="5"/>
  <c r="FV10" i="5"/>
  <c r="EG10" i="5"/>
  <c r="CR10" i="5"/>
  <c r="BA10" i="5"/>
  <c r="GP18" i="5"/>
  <c r="GO18" i="5"/>
  <c r="GR18" i="5"/>
  <c r="GN18" i="5"/>
  <c r="GQ18" i="5"/>
  <c r="GQ12" i="5"/>
  <c r="GP12" i="5"/>
  <c r="GO12" i="5"/>
  <c r="GR12" i="5"/>
  <c r="GN12" i="5"/>
  <c r="FJ8" i="5"/>
  <c r="GD8" i="5"/>
  <c r="JB18" i="5"/>
  <c r="IX18" i="5"/>
  <c r="IZ12" i="5"/>
  <c r="JA18" i="5"/>
  <c r="IZ18" i="5"/>
  <c r="IY18" i="5"/>
  <c r="JT18" i="5"/>
  <c r="JV12" i="5"/>
  <c r="JR12" i="5"/>
  <c r="JS18" i="5"/>
  <c r="JU12" i="5"/>
  <c r="JV18" i="5"/>
  <c r="JR18" i="5"/>
  <c r="JU18" i="5"/>
  <c r="JS12" i="5"/>
  <c r="KP18" i="5"/>
  <c r="KL18" i="5"/>
  <c r="KN12" i="5"/>
  <c r="KO18" i="5"/>
  <c r="KM12" i="5"/>
  <c r="KN18" i="5"/>
  <c r="KM18" i="5"/>
  <c r="KO12" i="5"/>
  <c r="E10" i="5"/>
  <c r="HM12" i="5"/>
  <c r="IX12" i="5"/>
  <c r="JH12" i="5"/>
  <c r="KL12" i="5"/>
  <c r="GZ18" i="5"/>
  <c r="HB12" i="5"/>
  <c r="HC18" i="5"/>
  <c r="GY18" i="5"/>
  <c r="HB18" i="5"/>
  <c r="HA18" i="5"/>
  <c r="HV18" i="5"/>
  <c r="HT12" i="5"/>
  <c r="HU18" i="5"/>
  <c r="HT18" i="5"/>
  <c r="HW18" i="5"/>
  <c r="HS18" i="5"/>
  <c r="IN18" i="5"/>
  <c r="IP12" i="5"/>
  <c r="IQ18" i="5"/>
  <c r="IM18" i="5"/>
  <c r="IP18" i="5"/>
  <c r="IO18" i="5"/>
  <c r="LI18" i="5"/>
  <c r="LK12" i="5"/>
  <c r="LG12" i="5"/>
  <c r="LH18" i="5"/>
  <c r="LJ12" i="5"/>
  <c r="LK18" i="5"/>
  <c r="LG18" i="5"/>
  <c r="LJ18" i="5"/>
  <c r="LH12" i="5"/>
  <c r="ME18" i="5"/>
  <c r="MA18" i="5"/>
  <c r="MC12" i="5"/>
  <c r="MD18" i="5"/>
  <c r="MB12" i="5"/>
  <c r="MC18" i="5"/>
  <c r="MB18" i="5"/>
  <c r="MD12" i="5"/>
  <c r="B10" i="5"/>
  <c r="F10" i="5"/>
  <c r="GY12" i="5"/>
  <c r="HI12" i="5"/>
  <c r="HS12" i="5"/>
  <c r="ID12" i="5"/>
  <c r="IN12" i="5"/>
  <c r="IY12" i="5"/>
  <c r="KP12" i="5"/>
  <c r="MA12" i="5"/>
  <c r="EZ8" i="5"/>
  <c r="FT8" i="5"/>
  <c r="JK18" i="5"/>
  <c r="JI12" i="5"/>
  <c r="JJ18" i="5"/>
  <c r="JL12" i="5"/>
  <c r="JI18" i="5"/>
  <c r="JL18" i="5"/>
  <c r="JH18" i="5"/>
  <c r="JJ12" i="5"/>
  <c r="KC18" i="5"/>
  <c r="KE12" i="5"/>
  <c r="KF18" i="5"/>
  <c r="KB18" i="5"/>
  <c r="KD12" i="5"/>
  <c r="KE18" i="5"/>
  <c r="KD18" i="5"/>
  <c r="KF12" i="5"/>
  <c r="KB12" i="5"/>
  <c r="C10" i="5"/>
  <c r="GZ12" i="5"/>
  <c r="HU12" i="5"/>
  <c r="IO12" i="5"/>
  <c r="JA12" i="5"/>
  <c r="JT12" i="5"/>
  <c r="ME12" i="5"/>
  <c r="HM18" i="5"/>
  <c r="HI18" i="5"/>
  <c r="HK12" i="5"/>
  <c r="HL18" i="5"/>
  <c r="HK18" i="5"/>
  <c r="HJ18" i="5"/>
  <c r="IE18" i="5"/>
  <c r="IG12" i="5"/>
  <c r="IC12" i="5"/>
  <c r="ID18" i="5"/>
  <c r="IG18" i="5"/>
  <c r="IC18" i="5"/>
  <c r="IF18" i="5"/>
  <c r="KZ18" i="5"/>
  <c r="KX12" i="5"/>
  <c r="KY18" i="5"/>
  <c r="LA12" i="5"/>
  <c r="KW12" i="5"/>
  <c r="KX18" i="5"/>
  <c r="LA18" i="5"/>
  <c r="KW18" i="5"/>
  <c r="KY12" i="5"/>
  <c r="LR18" i="5"/>
  <c r="LT12" i="5"/>
  <c r="LU18" i="5"/>
  <c r="LQ18" i="5"/>
  <c r="LS12" i="5"/>
  <c r="LT18" i="5"/>
  <c r="LS18" i="5"/>
  <c r="LU12" i="5"/>
  <c r="LQ12" i="5"/>
  <c r="MN18" i="5"/>
  <c r="ML12" i="5"/>
  <c r="MM18" i="5"/>
  <c r="MO12" i="5"/>
  <c r="MK12" i="5"/>
  <c r="ML18" i="5"/>
  <c r="MO18" i="5"/>
  <c r="MK18" i="5"/>
  <c r="MM12" i="5"/>
  <c r="HA12" i="5"/>
  <c r="HL12" i="5"/>
  <c r="HV12" i="5"/>
  <c r="IF12" i="5"/>
  <c r="IQ12" i="5"/>
  <c r="JB12" i="5"/>
  <c r="KC12" i="5"/>
  <c r="LI12" i="5"/>
  <c r="MN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MA10" i="5"/>
  <c r="KL10" i="5"/>
  <c r="IX10" i="5"/>
  <c r="HI10" i="5"/>
  <c r="FT10" i="5"/>
  <c r="EE10" i="5"/>
  <c r="CP10" i="5"/>
  <c r="AY10" i="5"/>
  <c r="F11" i="4"/>
  <c r="LQ10" i="5"/>
  <c r="KB10" i="5"/>
  <c r="IM10" i="5"/>
  <c r="GY10" i="5"/>
  <c r="FJ10" i="5"/>
  <c r="DU10" i="5"/>
  <c r="CF10" i="5"/>
  <c r="LG10" i="5"/>
  <c r="JR10" i="5"/>
  <c r="IC10" i="5"/>
  <c r="GN10" i="5"/>
  <c r="EZ10" i="5"/>
  <c r="DK10" i="5"/>
  <c r="BU10" i="5"/>
  <c r="FX18" i="5"/>
  <c r="FT18" i="5"/>
  <c r="FW18" i="5"/>
  <c r="FV18" i="5"/>
  <c r="FU18" i="5"/>
  <c r="FU12" i="5"/>
  <c r="FX12" i="5"/>
  <c r="FT12" i="5"/>
  <c r="FW12" i="5"/>
  <c r="FV12" i="5"/>
  <c r="FK18" i="5"/>
  <c r="FN18" i="5"/>
  <c r="FJ18" i="5"/>
  <c r="FM18" i="5"/>
  <c r="FL18" i="5"/>
  <c r="FL12" i="5"/>
  <c r="FK12" i="5"/>
  <c r="FN12" i="5"/>
  <c r="FJ12" i="5"/>
  <c r="FM12" i="5"/>
  <c r="FB18" i="5"/>
  <c r="FA18" i="5"/>
  <c r="FD18" i="5"/>
  <c r="EZ18" i="5"/>
  <c r="FC18" i="5"/>
  <c r="FC12" i="5"/>
  <c r="FB12" i="5"/>
  <c r="FA12" i="5"/>
  <c r="FD12" i="5"/>
  <c r="EZ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H11" i="4"/>
  <c r="LR10" i="5"/>
  <c r="KC10" i="5"/>
  <c r="IN10" i="5"/>
  <c r="GZ10" i="5"/>
  <c r="FK10" i="5"/>
  <c r="DV10" i="5"/>
  <c r="CG10" i="5"/>
  <c r="LH10" i="5"/>
  <c r="JS10" i="5"/>
  <c r="ID10" i="5"/>
  <c r="GO10" i="5"/>
  <c r="FA10" i="5"/>
  <c r="DL10" i="5"/>
  <c r="BV10" i="5"/>
  <c r="ML10" i="5"/>
  <c r="KX10" i="5"/>
  <c r="JI10" i="5"/>
  <c r="HT10" i="5"/>
  <c r="GE10" i="5"/>
  <c r="EP10" i="5"/>
  <c r="DB10" i="5"/>
  <c r="BK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N11" i="4"/>
  <c r="ME10" i="5"/>
  <c r="KP10" i="5"/>
  <c r="JB10" i="5"/>
  <c r="HM10" i="5"/>
  <c r="FX10" i="5"/>
  <c r="EI10" i="5"/>
  <c r="CT10" i="5"/>
  <c r="BC10" i="5"/>
  <c r="LU10" i="5"/>
  <c r="KF10" i="5"/>
  <c r="IQ10" i="5"/>
  <c r="HC10" i="5"/>
  <c r="FN10" i="5"/>
  <c r="DY10" i="5"/>
  <c r="CJ10" i="5"/>
  <c r="LK10" i="5"/>
  <c r="JV10" i="5"/>
  <c r="IG10" i="5"/>
  <c r="GR10" i="5"/>
  <c r="FD10" i="5"/>
  <c r="DO10" i="5"/>
  <c r="BY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GG18" i="5"/>
  <c r="GF18" i="5"/>
  <c r="GE18" i="5"/>
  <c r="GH18" i="5"/>
  <c r="GD18" i="5"/>
  <c r="GH12" i="5"/>
  <c r="GD12" i="5"/>
  <c r="GG12" i="5"/>
  <c r="GF12" i="5"/>
  <c r="GE12" i="5"/>
</calcChain>
</file>

<file path=xl/sharedStrings.xml><?xml version="1.0" encoding="utf-8"?>
<sst xmlns="http://schemas.openxmlformats.org/spreadsheetml/2006/main" count="837" uniqueCount="185">
  <si>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</si>
  <si>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</si>
  <si>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</si>
  <si>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</si>
  <si>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</si>
  <si>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</si>
  <si>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</si>
  <si>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</si>
  <si>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電気事業により生じた利益は、企業債償還のための減債積立金や、渇水等のリスク対応のための利益積立金など、経営の安定のために必要額を確保した上で、地域貢献のため余裕資金を一般会計に繰り出している。今後も経営の安定と地域に果たすべき役割を踏まえ、十分に均衡を図りながら進めていく。
減債積立金の積立　　　　　　　　　 　        557,679,201円
利益積立金の積立　　　　　　　　　　         200,000,000円
一般会計への繰出し
こどもの未来支援積立金の積立　　　　　　 50,000,000円　目的：科学技術人材の育成や就学支援　　
省エネルギー推進支援積立金の積立　　　50,000,000円　目的：省エネルギー施策の推進支援
地方創生積立金の積立　　　　　　　　　　　400,000,000円　目的：地方創生のための幅広い事業に活用</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</si>
  <si>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</si>
  <si>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</si>
  <si>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</si>
  <si>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</si>
  <si>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</si>
  <si>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</si>
  <si>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</si>
  <si>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</si>
  <si>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</si>
  <si>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</si>
  <si>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</si>
  <si>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</si>
  <si>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</si>
  <si>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</si>
  <si>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</si>
  <si>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</si>
  <si>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</si>
  <si>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</si>
  <si>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</si>
  <si>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</si>
  <si>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</si>
  <si>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</si>
  <si>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</si>
  <si>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</si>
  <si>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</si>
  <si>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</si>
  <si>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</si>
  <si>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</si>
  <si>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</si>
  <si>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</si>
  <si>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</si>
  <si>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</si>
  <si>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</si>
  <si>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</si>
  <si>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</si>
  <si>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</si>
  <si>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</si>
  <si>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</si>
  <si>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</si>
  <si>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</si>
  <si>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</si>
  <si>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</si>
  <si>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</si>
  <si>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</si>
  <si>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</si>
  <si>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</si>
  <si>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</si>
  <si>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</si>
  <si>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</si>
  <si>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</si>
  <si>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</si>
  <si>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</si>
  <si>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</si>
  <si>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</si>
  <si>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</si>
  <si>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</si>
  <si>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</si>
  <si>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</si>
  <si>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</si>
  <si>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</si>
  <si>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</si>
  <si>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</si>
  <si>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</si>
  <si>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</si>
  <si>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</si>
  <si>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</si>
  <si>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</si>
  <si>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</si>
  <si>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</si>
  <si>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</si>
  <si>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</si>
  <si>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</si>
  <si>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</si>
  <si>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</si>
  <si>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</si>
  <si>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</si>
  <si>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</si>
  <si>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</si>
  <si>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</si>
  <si>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</si>
  <si>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</si>
  <si>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</si>
  <si>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</si>
  <si>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</si>
  <si>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</si>
  <si>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</si>
  <si>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</si>
  <si>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</si>
  <si>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</si>
  <si>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</si>
  <si>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</si>
  <si>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</si>
  <si>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</si>
  <si>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</si>
  <si>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</si>
  <si>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</si>
  <si>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</si>
  <si>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</si>
  <si>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</si>
  <si>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</si>
  <si>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</si>
  <si>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</si>
  <si>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</si>
  <si>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</si>
  <si>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</si>
  <si>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</si>
  <si>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</si>
  <si>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</si>
  <si>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200000</t>
  </si>
  <si>
    <t>46</t>
  </si>
  <si>
    <t>04</t>
  </si>
  <si>
    <t>0</t>
  </si>
  <si>
    <t>000</t>
  </si>
  <si>
    <t>長野県</t>
  </si>
  <si>
    <t>法適用</t>
  </si>
  <si>
    <t>電気事業</t>
  </si>
  <si>
    <t/>
  </si>
  <si>
    <t>-</t>
  </si>
  <si>
    <t>平成32年3月31日　美和発電所　ほか</t>
  </si>
  <si>
    <t>平成31年9月30日　大鹿第２発電所</t>
  </si>
  <si>
    <t>無</t>
  </si>
  <si>
    <t>中部電力株式会社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</si>
  <si>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</si>
  <si>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</si>
  <si>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</si>
  <si>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</si>
  <si>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</si>
  <si>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</si>
  <si>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</si>
  <si>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</si>
  <si>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</si>
  <si>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</si>
  <si>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</si>
  <si>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</si>
  <si>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</si>
  <si>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</si>
  <si>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</si>
  <si>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</si>
  <si>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</si>
  <si>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</si>
  <si>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</si>
  <si>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</si>
  <si>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</si>
  <si>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</si>
  <si>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</si>
  <si>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</si>
  <si>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</si>
  <si>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</si>
  <si>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</si>
  <si>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</si>
  <si>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</si>
  <si>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</si>
  <si>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</si>
  <si>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</si>
  <si>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</si>
  <si>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</si>
  <si>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</si>
  <si>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</si>
  <si>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</si>
  <si>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</si>
  <si>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</si>
  <si>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</si>
  <si>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</si>
  <si>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</si>
  <si>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</si>
  <si>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</si>
  <si>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</si>
  <si>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</si>
  <si>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</si>
  <si>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</si>
  <si>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</si>
  <si>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</si>
  <si>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①経常収支比率、②営業収支比率
　継続して100％を超えており、経営の健全性は確保されている。
　なお、H25年度は３発電所がFITに移行したことによる料金収入の増により上昇したが、うち１発電所がH26年12月からFIT対象外となったことなどにより、H26、H27年度は低下傾向となった。H28年度は、FIT対象外の売電単価が市場価格を踏まえた単価に移行した結果、大きく改善している。
③流動比率
　継続して100％以上を確保しており、短期的な債務の支払い能力は確保されている。
　なお、電気事業収益の増加を反映し、現金預金は増加を続けている。
④供給原価
　継続して全国平均値を下回っている。建設から40年以上経過した発電所が多く、減価償却費が少ないことや、発電量当たりの職員数が他県に比べて少ないことなどが要因と考えられる。
⑤EBITDA
　全国平均値並みか上回る数値で推移している。H28年度は、FIT対象外の売電単価が市場価格を踏まえた単価に移行した結果、大きく上昇した。
※各指標のH25年度以前の数値は、旧会計基準によるもの。</t>
    <rPh sb="282" eb="284">
      <t>ケイゾク</t>
    </rPh>
    <rPh sb="332" eb="334">
      <t>ハツデン</t>
    </rPh>
    <rPh sb="334" eb="335">
      <t>リョウ</t>
    </rPh>
    <rPh sb="335" eb="336">
      <t>ア</t>
    </rPh>
    <rPh sb="360" eb="361">
      <t>カンガ</t>
    </rPh>
    <rPh sb="439" eb="441">
      <t>ジョウショウ</t>
    </rPh>
    <phoneticPr fontId="3"/>
  </si>
  <si>
    <t>　長野県の電気事業は、供給原価が低く設備利用率が高いことなどから、高い収益性と経営の健全性を確保している。
　H28年度はFIT対象外の売電単価を市場価格を踏まえた単価に改定した結果、さらに収益が改善した。
　今後はH28年度から37年度までを期間とする「長野県公営企業経営戦略」に基づき、計画的な改修を着実に実施していくほか、既設発電所の出力増強や新規発電所の建設等により、更なる経営の安定化を図る。</t>
    <rPh sb="1" eb="4">
      <t>ナガノケン</t>
    </rPh>
    <rPh sb="5" eb="7">
      <t>デンキ</t>
    </rPh>
    <rPh sb="7" eb="9">
      <t>ジギョウ</t>
    </rPh>
    <rPh sb="11" eb="13">
      <t>キョウキュウ</t>
    </rPh>
    <rPh sb="13" eb="15">
      <t>ゲンカ</t>
    </rPh>
    <rPh sb="16" eb="17">
      <t>ヒク</t>
    </rPh>
    <rPh sb="18" eb="20">
      <t>セツビ</t>
    </rPh>
    <rPh sb="20" eb="23">
      <t>リヨウリツ</t>
    </rPh>
    <rPh sb="24" eb="25">
      <t>タカ</t>
    </rPh>
    <rPh sb="33" eb="34">
      <t>タカ</t>
    </rPh>
    <rPh sb="35" eb="38">
      <t>シュウエキセイ</t>
    </rPh>
    <rPh sb="39" eb="41">
      <t>ケイエイ</t>
    </rPh>
    <rPh sb="42" eb="44">
      <t>ケンゼン</t>
    </rPh>
    <rPh sb="44" eb="45">
      <t>セイ</t>
    </rPh>
    <rPh sb="46" eb="48">
      <t>カクホ</t>
    </rPh>
    <rPh sb="58" eb="60">
      <t>ネンド</t>
    </rPh>
    <rPh sb="85" eb="87">
      <t>カイテイ</t>
    </rPh>
    <rPh sb="95" eb="97">
      <t>シュウエキ</t>
    </rPh>
    <rPh sb="98" eb="100">
      <t>カイゼン</t>
    </rPh>
    <rPh sb="105" eb="107">
      <t>コンゴ</t>
    </rPh>
    <rPh sb="111" eb="113">
      <t>ネンド</t>
    </rPh>
    <rPh sb="117" eb="119">
      <t>ネンド</t>
    </rPh>
    <rPh sb="122" eb="124">
      <t>キカン</t>
    </rPh>
    <rPh sb="128" eb="131">
      <t>ナガノケン</t>
    </rPh>
    <rPh sb="131" eb="133">
      <t>コウエイ</t>
    </rPh>
    <rPh sb="133" eb="135">
      <t>キギョウ</t>
    </rPh>
    <rPh sb="135" eb="137">
      <t>ケイエイ</t>
    </rPh>
    <rPh sb="137" eb="139">
      <t>センリャク</t>
    </rPh>
    <rPh sb="141" eb="142">
      <t>モト</t>
    </rPh>
    <rPh sb="145" eb="148">
      <t>ケイカクテキ</t>
    </rPh>
    <rPh sb="149" eb="151">
      <t>カイシュウ</t>
    </rPh>
    <rPh sb="152" eb="154">
      <t>チャクジツ</t>
    </rPh>
    <rPh sb="155" eb="157">
      <t>ジッシ</t>
    </rPh>
    <rPh sb="164" eb="166">
      <t>キセツ</t>
    </rPh>
    <rPh sb="166" eb="168">
      <t>ハツデン</t>
    </rPh>
    <rPh sb="168" eb="169">
      <t>ショ</t>
    </rPh>
    <rPh sb="170" eb="172">
      <t>シュツリョク</t>
    </rPh>
    <rPh sb="172" eb="174">
      <t>ゾウキョウ</t>
    </rPh>
    <rPh sb="175" eb="177">
      <t>シンキ</t>
    </rPh>
    <rPh sb="177" eb="179">
      <t>ハツデン</t>
    </rPh>
    <rPh sb="179" eb="180">
      <t>ショ</t>
    </rPh>
    <rPh sb="181" eb="183">
      <t>ケンセツ</t>
    </rPh>
    <rPh sb="183" eb="184">
      <t>トウ</t>
    </rPh>
    <rPh sb="188" eb="189">
      <t>サラ</t>
    </rPh>
    <rPh sb="191" eb="193">
      <t>ケイエイ</t>
    </rPh>
    <rPh sb="194" eb="197">
      <t>アンテイカ</t>
    </rPh>
    <rPh sb="198" eb="199">
      <t>ハカ</t>
    </rPh>
    <phoneticPr fontId="3"/>
  </si>
  <si>
    <t>①設備利用率:40％以上を維持し、全国平均を上回っている。
②修繕費比率:H25年度までは民間への事業譲渡を前提として修繕費を抑えていたこと等から全国平均を下回っていた。H26年度以降は、抑制していた部分を含めて計画的に修繕を実施しており、全国平均並みか、やや上回っている。
③企業債残高対料金収入比率:H14年度からH25年度まで、民間への事業譲渡の検討等により企業債を発行しておらず、漸減してきた。事業の継続を受けてH26年度からは設備改良等の財源として新たに企業債を発行しており、料金収入の増と比例して横ばいで推移している。
④有形固定資産減価償却率:計画的な更新や新規発電所の建設により、全国平均を下回って推移している。発電所の平均的な償却年数とされる、建設から40年を経過する発電所８箇所については、H28年２月に策定した「経営戦略」に基づき、計画的に大規模改修等を実施していく。
⑤FIT収入割合:H25年１月から３発電所（奥木曽、大鹿第２、小渋第３）がFITに移行したために増加したが、H26年12月から奥木曽発電所がFIT対象外となったため、漸減している。
　なお、H28年度はFIT対象外の売電単価が市場価格を踏まえた単価に移行し、料金収入が増加したため、FIT収入割合は更に低下した。
※②及び④のH25年度以前の数値は、旧会計基準によるもの。</t>
    <rPh sb="71" eb="72">
      <t>トウ</t>
    </rPh>
    <rPh sb="95" eb="97">
      <t>ヨクセイ</t>
    </rPh>
    <rPh sb="101" eb="103">
      <t>ブブン</t>
    </rPh>
    <rPh sb="104" eb="105">
      <t>フク</t>
    </rPh>
    <rPh sb="107" eb="110">
      <t>ケイカクテキ</t>
    </rPh>
    <rPh sb="121" eb="123">
      <t>ゼンコク</t>
    </rPh>
    <rPh sb="123" eb="125">
      <t>ヘイキン</t>
    </rPh>
    <rPh sb="125" eb="126">
      <t>ナ</t>
    </rPh>
    <rPh sb="131" eb="133">
      <t>ウワマワ</t>
    </rPh>
    <rPh sb="169" eb="171">
      <t>ミンカン</t>
    </rPh>
    <rPh sb="173" eb="175">
      <t>ジギョウ</t>
    </rPh>
    <rPh sb="175" eb="177">
      <t>ジョウト</t>
    </rPh>
    <rPh sb="178" eb="180">
      <t>ケントウ</t>
    </rPh>
    <rPh sb="180" eb="181">
      <t>トウ</t>
    </rPh>
    <rPh sb="203" eb="205">
      <t>ジギョウ</t>
    </rPh>
    <rPh sb="206" eb="208">
      <t>ケイゾク</t>
    </rPh>
    <rPh sb="209" eb="210">
      <t>ウ</t>
    </rPh>
    <rPh sb="224" eb="225">
      <t>トウ</t>
    </rPh>
    <rPh sb="245" eb="247">
      <t>リョウキン</t>
    </rPh>
    <rPh sb="247" eb="249">
      <t>シュウニュウ</t>
    </rPh>
    <rPh sb="250" eb="251">
      <t>ゾウ</t>
    </rPh>
    <rPh sb="252" eb="254">
      <t>ヒレイ</t>
    </rPh>
    <rPh sb="256" eb="257">
      <t>ヨコ</t>
    </rPh>
    <rPh sb="260" eb="262">
      <t>スイイ</t>
    </rPh>
    <rPh sb="282" eb="285">
      <t>ケイカクテキ</t>
    </rPh>
    <rPh sb="286" eb="288">
      <t>コウシン</t>
    </rPh>
    <rPh sb="289" eb="291">
      <t>シンキ</t>
    </rPh>
    <rPh sb="291" eb="293">
      <t>ハツデン</t>
    </rPh>
    <rPh sb="293" eb="294">
      <t>ショ</t>
    </rPh>
    <rPh sb="295" eb="297">
      <t>ケンセツ</t>
    </rPh>
    <rPh sb="310" eb="312">
      <t>スイイ</t>
    </rPh>
    <rPh sb="448" eb="450">
      <t>ゾウカ</t>
    </rPh>
    <rPh sb="529" eb="531">
      <t>リョウキン</t>
    </rPh>
    <rPh sb="531" eb="533">
      <t>シュウニュウ</t>
    </rPh>
    <rPh sb="534" eb="536">
      <t>ゾウカ</t>
    </rPh>
    <rPh sb="544" eb="546">
      <t>シュウニュウ</t>
    </rPh>
    <rPh sb="546" eb="548">
      <t>ワリアイ</t>
    </rPh>
    <rPh sb="549" eb="550">
      <t>サラ</t>
    </rPh>
    <rPh sb="551" eb="553">
      <t>テイカ</t>
    </rPh>
    <phoneticPr fontId="3"/>
  </si>
  <si>
    <t>自治体職員</t>
    <rPh sb="0" eb="3">
      <t>ジチタイ</t>
    </rPh>
    <rPh sb="3" eb="5">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</si>
</sst>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20"/>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4" xfId="1" applyFont="1" applyFill="1" applyBorder="1" applyAlignment="1" applyProtection="1">
      <alignment horizontal="left" vertical="top" wrapText="1"/>
      <protection locked="0"/>
    </xf>
    <xf numFmtId="0" fontId="36" fillId="0" borderId="45" xfId="1" applyFont="1" applyFill="1" applyBorder="1" applyAlignment="1" applyProtection="1">
      <alignment horizontal="left" vertical="top" wrapText="1"/>
      <protection locked="0"/>
    </xf>
    <xf numFmtId="0" fontId="36" fillId="0" borderId="46"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6" fillId="0" borderId="38" xfId="1" applyFont="1" applyBorder="1" applyAlignment="1" applyProtection="1">
      <alignment horizontal="left" vertical="top" wrapText="1"/>
      <protection locked="0"/>
    </xf>
    <xf numFmtId="0" fontId="22" fillId="0" borderId="11" xfId="2" applyBorder="1" applyAlignment="1">
      <alignment vertical="center" shrinkToFit="1"/>
    </xf>
    <xf numFmtId="0" fontId="30" fillId="6" borderId="11" xfId="2" applyFont="1" applyFill="1"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106.4</c:v>
                </c:pt>
                <c:pt idx="1">
                  <c:v>127.4</c:v>
                </c:pt>
                <c:pt idx="2">
                  <c:v>123.7</c:v>
                </c:pt>
                <c:pt idx="3">
                  <c:v>112.8</c:v>
                </c:pt>
                <c:pt idx="4">
                  <c:v>143.6</c:v>
                </c:pt>
              </c:numCache>
            </c:numRef>
          </c:val>
          <c:extLst xmlns:c16r2="http://schemas.microsoft.com/office/drawing/2015/06/chart">
            <c:ext xmlns:c16="http://schemas.microsoft.com/office/drawing/2014/chart" uri="{C3380CC4-5D6E-409C-BE32-E72D297353CC}">
              <c16:uniqueId val="{00000000-D69A-4735-BF8A-FFC9A2D4979B}"/>
            </c:ext>
          </c:extLst>
        </c:ser>
        <c:dLbls>
          <c:showLegendKey val="0"/>
          <c:showVal val="0"/>
          <c:showCatName val="0"/>
          <c:showSerName val="0"/>
          <c:showPercent val="0"/>
          <c:showBubbleSize val="0"/>
        </c:dLbls>
        <c:gapWidth val="180"/>
        <c:overlap val="-90"/>
        <c:axId val="206301248"/>
        <c:axId val="206343416"/>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extLst xmlns:c16r2="http://schemas.microsoft.com/office/drawing/2015/06/chart">
            <c:ext xmlns:c16="http://schemas.microsoft.com/office/drawing/2014/chart" uri="{C3380CC4-5D6E-409C-BE32-E72D297353CC}">
              <c16:uniqueId val="{00000001-D69A-4735-BF8A-FFC9A2D4979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69A-4735-BF8A-FFC9A2D4979B}"/>
            </c:ext>
          </c:extLst>
        </c:ser>
        <c:dLbls>
          <c:showLegendKey val="0"/>
          <c:showVal val="0"/>
          <c:showCatName val="0"/>
          <c:showSerName val="0"/>
          <c:showPercent val="0"/>
          <c:showBubbleSize val="0"/>
        </c:dLbls>
        <c:marker val="1"/>
        <c:smooth val="0"/>
        <c:axId val="206301248"/>
        <c:axId val="206343416"/>
      </c:lineChart>
      <c:catAx>
        <c:axId val="206301248"/>
        <c:scaling>
          <c:orientation val="minMax"/>
        </c:scaling>
        <c:delete val="0"/>
        <c:axPos val="b"/>
        <c:numFmt formatCode="ge" sourceLinked="1"/>
        <c:majorTickMark val="none"/>
        <c:minorTickMark val="none"/>
        <c:tickLblPos val="none"/>
        <c:crossAx val="206343416"/>
        <c:crosses val="autoZero"/>
        <c:auto val="0"/>
        <c:lblAlgn val="ctr"/>
        <c:lblOffset val="100"/>
        <c:noMultiLvlLbl val="1"/>
      </c:catAx>
      <c:valAx>
        <c:axId val="206343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3012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4.2</c:v>
                </c:pt>
                <c:pt idx="1">
                  <c:v>30.3</c:v>
                </c:pt>
                <c:pt idx="2">
                  <c:v>25.7</c:v>
                </c:pt>
                <c:pt idx="3">
                  <c:v>17.600000000000001</c:v>
                </c:pt>
                <c:pt idx="4">
                  <c:v>13</c:v>
                </c:pt>
              </c:numCache>
            </c:numRef>
          </c:val>
          <c:extLst xmlns:c16r2="http://schemas.microsoft.com/office/drawing/2015/06/chart">
            <c:ext xmlns:c16="http://schemas.microsoft.com/office/drawing/2014/chart" uri="{C3380CC4-5D6E-409C-BE32-E72D297353CC}">
              <c16:uniqueId val="{00000000-2AFC-4FC4-91D5-9A670CD2D49A}"/>
            </c:ext>
          </c:extLst>
        </c:ser>
        <c:dLbls>
          <c:showLegendKey val="0"/>
          <c:showVal val="0"/>
          <c:showCatName val="0"/>
          <c:showSerName val="0"/>
          <c:showPercent val="0"/>
          <c:showBubbleSize val="0"/>
        </c:dLbls>
        <c:gapWidth val="180"/>
        <c:overlap val="-90"/>
        <c:axId val="207694840"/>
        <c:axId val="207695232"/>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extLst xmlns:c16r2="http://schemas.microsoft.com/office/drawing/2015/06/chart">
            <c:ext xmlns:c16="http://schemas.microsoft.com/office/drawing/2014/chart" uri="{C3380CC4-5D6E-409C-BE32-E72D297353CC}">
              <c16:uniqueId val="{00000001-2AFC-4FC4-91D5-9A670CD2D49A}"/>
            </c:ext>
          </c:extLst>
        </c:ser>
        <c:dLbls>
          <c:showLegendKey val="0"/>
          <c:showVal val="0"/>
          <c:showCatName val="0"/>
          <c:showSerName val="0"/>
          <c:showPercent val="0"/>
          <c:showBubbleSize val="0"/>
        </c:dLbls>
        <c:marker val="1"/>
        <c:smooth val="0"/>
        <c:axId val="207694840"/>
        <c:axId val="207695232"/>
      </c:lineChart>
      <c:catAx>
        <c:axId val="207694840"/>
        <c:scaling>
          <c:orientation val="minMax"/>
        </c:scaling>
        <c:delete val="0"/>
        <c:axPos val="b"/>
        <c:numFmt formatCode="ge" sourceLinked="1"/>
        <c:majorTickMark val="none"/>
        <c:minorTickMark val="none"/>
        <c:tickLblPos val="none"/>
        <c:crossAx val="207695232"/>
        <c:crosses val="autoZero"/>
        <c:auto val="0"/>
        <c:lblAlgn val="ctr"/>
        <c:lblOffset val="100"/>
        <c:noMultiLvlLbl val="1"/>
      </c:catAx>
      <c:valAx>
        <c:axId val="207695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694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41.7</c:v>
                </c:pt>
                <c:pt idx="1">
                  <c:v>41.6</c:v>
                </c:pt>
                <c:pt idx="2">
                  <c:v>41.7</c:v>
                </c:pt>
                <c:pt idx="3">
                  <c:v>47.9</c:v>
                </c:pt>
                <c:pt idx="4">
                  <c:v>44</c:v>
                </c:pt>
              </c:numCache>
            </c:numRef>
          </c:val>
          <c:extLst xmlns:c16r2="http://schemas.microsoft.com/office/drawing/2015/06/chart">
            <c:ext xmlns:c16="http://schemas.microsoft.com/office/drawing/2014/chart" uri="{C3380CC4-5D6E-409C-BE32-E72D297353CC}">
              <c16:uniqueId val="{00000000-B89F-400B-843F-286FFD8A78B2}"/>
            </c:ext>
          </c:extLst>
        </c:ser>
        <c:dLbls>
          <c:showLegendKey val="0"/>
          <c:showVal val="0"/>
          <c:showCatName val="0"/>
          <c:showSerName val="0"/>
          <c:showPercent val="0"/>
          <c:showBubbleSize val="0"/>
        </c:dLbls>
        <c:gapWidth val="180"/>
        <c:overlap val="-90"/>
        <c:axId val="205657504"/>
        <c:axId val="34953740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extLst xmlns:c16r2="http://schemas.microsoft.com/office/drawing/2015/06/chart">
            <c:ext xmlns:c16="http://schemas.microsoft.com/office/drawing/2014/chart" uri="{C3380CC4-5D6E-409C-BE32-E72D297353CC}">
              <c16:uniqueId val="{00000001-B89F-400B-843F-286FFD8A78B2}"/>
            </c:ext>
          </c:extLst>
        </c:ser>
        <c:dLbls>
          <c:showLegendKey val="0"/>
          <c:showVal val="0"/>
          <c:showCatName val="0"/>
          <c:showSerName val="0"/>
          <c:showPercent val="0"/>
          <c:showBubbleSize val="0"/>
        </c:dLbls>
        <c:marker val="1"/>
        <c:smooth val="0"/>
        <c:axId val="205657504"/>
        <c:axId val="349537408"/>
      </c:lineChart>
      <c:catAx>
        <c:axId val="205657504"/>
        <c:scaling>
          <c:orientation val="minMax"/>
        </c:scaling>
        <c:delete val="0"/>
        <c:axPos val="b"/>
        <c:numFmt formatCode="ge" sourceLinked="1"/>
        <c:majorTickMark val="none"/>
        <c:minorTickMark val="none"/>
        <c:tickLblPos val="none"/>
        <c:crossAx val="349537408"/>
        <c:crosses val="autoZero"/>
        <c:auto val="0"/>
        <c:lblAlgn val="ctr"/>
        <c:lblOffset val="100"/>
        <c:noMultiLvlLbl val="1"/>
      </c:catAx>
      <c:valAx>
        <c:axId val="349537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57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15.3</c:v>
                </c:pt>
                <c:pt idx="1">
                  <c:v>14.5</c:v>
                </c:pt>
                <c:pt idx="2">
                  <c:v>21.7</c:v>
                </c:pt>
                <c:pt idx="3">
                  <c:v>23.3</c:v>
                </c:pt>
                <c:pt idx="4">
                  <c:v>20.8</c:v>
                </c:pt>
              </c:numCache>
            </c:numRef>
          </c:val>
          <c:extLst xmlns:c16r2="http://schemas.microsoft.com/office/drawing/2015/06/chart">
            <c:ext xmlns:c16="http://schemas.microsoft.com/office/drawing/2014/chart" uri="{C3380CC4-5D6E-409C-BE32-E72D297353CC}">
              <c16:uniqueId val="{00000000-53E8-448F-B938-82338C5150B0}"/>
            </c:ext>
          </c:extLst>
        </c:ser>
        <c:dLbls>
          <c:showLegendKey val="0"/>
          <c:showVal val="0"/>
          <c:showCatName val="0"/>
          <c:showSerName val="0"/>
          <c:showPercent val="0"/>
          <c:showBubbleSize val="0"/>
        </c:dLbls>
        <c:gapWidth val="180"/>
        <c:overlap val="-90"/>
        <c:axId val="205657112"/>
        <c:axId val="205656720"/>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extLst xmlns:c16r2="http://schemas.microsoft.com/office/drawing/2015/06/chart">
            <c:ext xmlns:c16="http://schemas.microsoft.com/office/drawing/2014/chart" uri="{C3380CC4-5D6E-409C-BE32-E72D297353CC}">
              <c16:uniqueId val="{00000001-53E8-448F-B938-82338C5150B0}"/>
            </c:ext>
          </c:extLst>
        </c:ser>
        <c:dLbls>
          <c:showLegendKey val="0"/>
          <c:showVal val="0"/>
          <c:showCatName val="0"/>
          <c:showSerName val="0"/>
          <c:showPercent val="0"/>
          <c:showBubbleSize val="0"/>
        </c:dLbls>
        <c:marker val="1"/>
        <c:smooth val="0"/>
        <c:axId val="205657112"/>
        <c:axId val="205656720"/>
      </c:lineChart>
      <c:catAx>
        <c:axId val="205657112"/>
        <c:scaling>
          <c:orientation val="minMax"/>
        </c:scaling>
        <c:delete val="0"/>
        <c:axPos val="b"/>
        <c:numFmt formatCode="ge" sourceLinked="1"/>
        <c:majorTickMark val="none"/>
        <c:minorTickMark val="none"/>
        <c:tickLblPos val="none"/>
        <c:crossAx val="205656720"/>
        <c:crosses val="autoZero"/>
        <c:auto val="0"/>
        <c:lblAlgn val="ctr"/>
        <c:lblOffset val="100"/>
        <c:noMultiLvlLbl val="1"/>
      </c:catAx>
      <c:valAx>
        <c:axId val="205656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57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250.7</c:v>
                </c:pt>
                <c:pt idx="1">
                  <c:v>201.3</c:v>
                </c:pt>
                <c:pt idx="2">
                  <c:v>162.69999999999999</c:v>
                </c:pt>
                <c:pt idx="3">
                  <c:v>162.5</c:v>
                </c:pt>
                <c:pt idx="4">
                  <c:v>158.6</c:v>
                </c:pt>
              </c:numCache>
            </c:numRef>
          </c:val>
          <c:extLst xmlns:c16r2="http://schemas.microsoft.com/office/drawing/2015/06/chart">
            <c:ext xmlns:c16="http://schemas.microsoft.com/office/drawing/2014/chart" uri="{C3380CC4-5D6E-409C-BE32-E72D297353CC}">
              <c16:uniqueId val="{00000000-4CB2-4FEC-A0FF-52AE4A21DC4B}"/>
            </c:ext>
          </c:extLst>
        </c:ser>
        <c:dLbls>
          <c:showLegendKey val="0"/>
          <c:showVal val="0"/>
          <c:showCatName val="0"/>
          <c:showSerName val="0"/>
          <c:showPercent val="0"/>
          <c:showBubbleSize val="0"/>
        </c:dLbls>
        <c:gapWidth val="180"/>
        <c:overlap val="-90"/>
        <c:axId val="205655936"/>
        <c:axId val="349538192"/>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extLst xmlns:c16r2="http://schemas.microsoft.com/office/drawing/2015/06/chart">
            <c:ext xmlns:c16="http://schemas.microsoft.com/office/drawing/2014/chart" uri="{C3380CC4-5D6E-409C-BE32-E72D297353CC}">
              <c16:uniqueId val="{00000001-4CB2-4FEC-A0FF-52AE4A21DC4B}"/>
            </c:ext>
          </c:extLst>
        </c:ser>
        <c:dLbls>
          <c:showLegendKey val="0"/>
          <c:showVal val="0"/>
          <c:showCatName val="0"/>
          <c:showSerName val="0"/>
          <c:showPercent val="0"/>
          <c:showBubbleSize val="0"/>
        </c:dLbls>
        <c:marker val="1"/>
        <c:smooth val="0"/>
        <c:axId val="205655936"/>
        <c:axId val="349538192"/>
      </c:lineChart>
      <c:catAx>
        <c:axId val="205655936"/>
        <c:scaling>
          <c:orientation val="minMax"/>
        </c:scaling>
        <c:delete val="0"/>
        <c:axPos val="b"/>
        <c:numFmt formatCode="ge" sourceLinked="1"/>
        <c:majorTickMark val="none"/>
        <c:minorTickMark val="none"/>
        <c:tickLblPos val="none"/>
        <c:crossAx val="349538192"/>
        <c:crosses val="autoZero"/>
        <c:auto val="0"/>
        <c:lblAlgn val="ctr"/>
        <c:lblOffset val="100"/>
        <c:noMultiLvlLbl val="1"/>
      </c:catAx>
      <c:valAx>
        <c:axId val="349538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56559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51.9</c:v>
                </c:pt>
                <c:pt idx="1">
                  <c:v>53.2</c:v>
                </c:pt>
                <c:pt idx="2">
                  <c:v>59.4</c:v>
                </c:pt>
                <c:pt idx="3">
                  <c:v>60.1</c:v>
                </c:pt>
                <c:pt idx="4">
                  <c:v>59.8</c:v>
                </c:pt>
              </c:numCache>
            </c:numRef>
          </c:val>
          <c:extLst xmlns:c16r2="http://schemas.microsoft.com/office/drawing/2015/06/chart">
            <c:ext xmlns:c16="http://schemas.microsoft.com/office/drawing/2014/chart" uri="{C3380CC4-5D6E-409C-BE32-E72D297353CC}">
              <c16:uniqueId val="{00000000-76FB-49D2-9DA7-E5E0A3103BC7}"/>
            </c:ext>
          </c:extLst>
        </c:ser>
        <c:dLbls>
          <c:showLegendKey val="0"/>
          <c:showVal val="0"/>
          <c:showCatName val="0"/>
          <c:showSerName val="0"/>
          <c:showPercent val="0"/>
          <c:showBubbleSize val="0"/>
        </c:dLbls>
        <c:gapWidth val="180"/>
        <c:overlap val="-90"/>
        <c:axId val="349538976"/>
        <c:axId val="34953936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extLst xmlns:c16r2="http://schemas.microsoft.com/office/drawing/2015/06/chart">
            <c:ext xmlns:c16="http://schemas.microsoft.com/office/drawing/2014/chart" uri="{C3380CC4-5D6E-409C-BE32-E72D297353CC}">
              <c16:uniqueId val="{00000001-76FB-49D2-9DA7-E5E0A3103BC7}"/>
            </c:ext>
          </c:extLst>
        </c:ser>
        <c:dLbls>
          <c:showLegendKey val="0"/>
          <c:showVal val="0"/>
          <c:showCatName val="0"/>
          <c:showSerName val="0"/>
          <c:showPercent val="0"/>
          <c:showBubbleSize val="0"/>
        </c:dLbls>
        <c:marker val="1"/>
        <c:smooth val="0"/>
        <c:axId val="349538976"/>
        <c:axId val="349539368"/>
      </c:lineChart>
      <c:catAx>
        <c:axId val="349538976"/>
        <c:scaling>
          <c:orientation val="minMax"/>
        </c:scaling>
        <c:delete val="0"/>
        <c:axPos val="b"/>
        <c:numFmt formatCode="ge" sourceLinked="1"/>
        <c:majorTickMark val="none"/>
        <c:minorTickMark val="none"/>
        <c:tickLblPos val="none"/>
        <c:crossAx val="349539368"/>
        <c:crosses val="autoZero"/>
        <c:auto val="0"/>
        <c:lblAlgn val="ctr"/>
        <c:lblOffset val="100"/>
        <c:noMultiLvlLbl val="1"/>
      </c:catAx>
      <c:valAx>
        <c:axId val="349539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4.2</c:v>
                </c:pt>
                <c:pt idx="1">
                  <c:v>30.3</c:v>
                </c:pt>
                <c:pt idx="2">
                  <c:v>25.7</c:v>
                </c:pt>
                <c:pt idx="3">
                  <c:v>17.600000000000001</c:v>
                </c:pt>
                <c:pt idx="4">
                  <c:v>13</c:v>
                </c:pt>
              </c:numCache>
            </c:numRef>
          </c:val>
          <c:extLst xmlns:c16r2="http://schemas.microsoft.com/office/drawing/2015/06/chart">
            <c:ext xmlns:c16="http://schemas.microsoft.com/office/drawing/2014/chart" uri="{C3380CC4-5D6E-409C-BE32-E72D297353CC}">
              <c16:uniqueId val="{00000000-F142-4700-9681-56FC23CF5DFC}"/>
            </c:ext>
          </c:extLst>
        </c:ser>
        <c:dLbls>
          <c:showLegendKey val="0"/>
          <c:showVal val="0"/>
          <c:showCatName val="0"/>
          <c:showSerName val="0"/>
          <c:showPercent val="0"/>
          <c:showBubbleSize val="0"/>
        </c:dLbls>
        <c:gapWidth val="180"/>
        <c:overlap val="-90"/>
        <c:axId val="349540152"/>
        <c:axId val="34954054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extLst xmlns:c16r2="http://schemas.microsoft.com/office/drawing/2015/06/chart">
            <c:ext xmlns:c16="http://schemas.microsoft.com/office/drawing/2014/chart" uri="{C3380CC4-5D6E-409C-BE32-E72D297353CC}">
              <c16:uniqueId val="{00000001-F142-4700-9681-56FC23CF5DFC}"/>
            </c:ext>
          </c:extLst>
        </c:ser>
        <c:dLbls>
          <c:showLegendKey val="0"/>
          <c:showVal val="0"/>
          <c:showCatName val="0"/>
          <c:showSerName val="0"/>
          <c:showPercent val="0"/>
          <c:showBubbleSize val="0"/>
        </c:dLbls>
        <c:marker val="1"/>
        <c:smooth val="0"/>
        <c:axId val="349540152"/>
        <c:axId val="349540544"/>
      </c:lineChart>
      <c:catAx>
        <c:axId val="349540152"/>
        <c:scaling>
          <c:orientation val="minMax"/>
        </c:scaling>
        <c:delete val="0"/>
        <c:axPos val="b"/>
        <c:numFmt formatCode="ge" sourceLinked="1"/>
        <c:majorTickMark val="none"/>
        <c:minorTickMark val="none"/>
        <c:tickLblPos val="none"/>
        <c:crossAx val="349540544"/>
        <c:crosses val="autoZero"/>
        <c:auto val="0"/>
        <c:lblAlgn val="ctr"/>
        <c:lblOffset val="100"/>
        <c:noMultiLvlLbl val="1"/>
      </c:catAx>
      <c:valAx>
        <c:axId val="349540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40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81-4098-BFF1-218FEBDC218B}"/>
            </c:ext>
          </c:extLst>
        </c:ser>
        <c:dLbls>
          <c:showLegendKey val="0"/>
          <c:showVal val="0"/>
          <c:showCatName val="0"/>
          <c:showSerName val="0"/>
          <c:showPercent val="0"/>
          <c:showBubbleSize val="0"/>
        </c:dLbls>
        <c:gapWidth val="180"/>
        <c:overlap val="-90"/>
        <c:axId val="207296168"/>
        <c:axId val="207296560"/>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81-4098-BFF1-218FEBDC218B}"/>
            </c:ext>
          </c:extLst>
        </c:ser>
        <c:dLbls>
          <c:showLegendKey val="0"/>
          <c:showVal val="0"/>
          <c:showCatName val="0"/>
          <c:showSerName val="0"/>
          <c:showPercent val="0"/>
          <c:showBubbleSize val="0"/>
        </c:dLbls>
        <c:marker val="1"/>
        <c:smooth val="0"/>
        <c:axId val="207296168"/>
        <c:axId val="207296560"/>
      </c:lineChart>
      <c:catAx>
        <c:axId val="207296168"/>
        <c:scaling>
          <c:orientation val="minMax"/>
        </c:scaling>
        <c:delete val="0"/>
        <c:axPos val="b"/>
        <c:numFmt formatCode="ge" sourceLinked="1"/>
        <c:majorTickMark val="none"/>
        <c:minorTickMark val="none"/>
        <c:tickLblPos val="none"/>
        <c:crossAx val="207296560"/>
        <c:crosses val="autoZero"/>
        <c:auto val="0"/>
        <c:lblAlgn val="ctr"/>
        <c:lblOffset val="100"/>
        <c:noMultiLvlLbl val="1"/>
      </c:catAx>
      <c:valAx>
        <c:axId val="207296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296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03-424F-9BDB-1E39EBC0C691}"/>
            </c:ext>
          </c:extLst>
        </c:ser>
        <c:dLbls>
          <c:showLegendKey val="0"/>
          <c:showVal val="0"/>
          <c:showCatName val="0"/>
          <c:showSerName val="0"/>
          <c:showPercent val="0"/>
          <c:showBubbleSize val="0"/>
        </c:dLbls>
        <c:gapWidth val="180"/>
        <c:overlap val="-90"/>
        <c:axId val="207297344"/>
        <c:axId val="207297736"/>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03-424F-9BDB-1E39EBC0C691}"/>
            </c:ext>
          </c:extLst>
        </c:ser>
        <c:dLbls>
          <c:showLegendKey val="0"/>
          <c:showVal val="0"/>
          <c:showCatName val="0"/>
          <c:showSerName val="0"/>
          <c:showPercent val="0"/>
          <c:showBubbleSize val="0"/>
        </c:dLbls>
        <c:marker val="1"/>
        <c:smooth val="0"/>
        <c:axId val="207297344"/>
        <c:axId val="207297736"/>
      </c:lineChart>
      <c:catAx>
        <c:axId val="207297344"/>
        <c:scaling>
          <c:orientation val="minMax"/>
        </c:scaling>
        <c:delete val="0"/>
        <c:axPos val="b"/>
        <c:numFmt formatCode="ge" sourceLinked="1"/>
        <c:majorTickMark val="none"/>
        <c:minorTickMark val="none"/>
        <c:tickLblPos val="none"/>
        <c:crossAx val="207297736"/>
        <c:crosses val="autoZero"/>
        <c:auto val="0"/>
        <c:lblAlgn val="ctr"/>
        <c:lblOffset val="100"/>
        <c:noMultiLvlLbl val="1"/>
      </c:catAx>
      <c:valAx>
        <c:axId val="207297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297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E0-4B01-AEA7-686B813D7359}"/>
            </c:ext>
          </c:extLst>
        </c:ser>
        <c:dLbls>
          <c:showLegendKey val="0"/>
          <c:showVal val="0"/>
          <c:showCatName val="0"/>
          <c:showSerName val="0"/>
          <c:showPercent val="0"/>
          <c:showBubbleSize val="0"/>
        </c:dLbls>
        <c:gapWidth val="180"/>
        <c:overlap val="-90"/>
        <c:axId val="207298912"/>
        <c:axId val="20729930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E0-4B01-AEA7-686B813D7359}"/>
            </c:ext>
          </c:extLst>
        </c:ser>
        <c:dLbls>
          <c:showLegendKey val="0"/>
          <c:showVal val="0"/>
          <c:showCatName val="0"/>
          <c:showSerName val="0"/>
          <c:showPercent val="0"/>
          <c:showBubbleSize val="0"/>
        </c:dLbls>
        <c:marker val="1"/>
        <c:smooth val="0"/>
        <c:axId val="207298912"/>
        <c:axId val="207299304"/>
      </c:lineChart>
      <c:catAx>
        <c:axId val="207298912"/>
        <c:scaling>
          <c:orientation val="minMax"/>
        </c:scaling>
        <c:delete val="0"/>
        <c:axPos val="b"/>
        <c:numFmt formatCode="ge" sourceLinked="1"/>
        <c:majorTickMark val="none"/>
        <c:minorTickMark val="none"/>
        <c:tickLblPos val="none"/>
        <c:crossAx val="207299304"/>
        <c:crosses val="autoZero"/>
        <c:auto val="0"/>
        <c:lblAlgn val="ctr"/>
        <c:lblOffset val="100"/>
        <c:noMultiLvlLbl val="1"/>
      </c:catAx>
      <c:valAx>
        <c:axId val="207299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298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BB-401E-8B82-DB3820A8B23F}"/>
            </c:ext>
          </c:extLst>
        </c:ser>
        <c:dLbls>
          <c:showLegendKey val="0"/>
          <c:showVal val="0"/>
          <c:showCatName val="0"/>
          <c:showSerName val="0"/>
          <c:showPercent val="0"/>
          <c:showBubbleSize val="0"/>
        </c:dLbls>
        <c:gapWidth val="180"/>
        <c:overlap val="-90"/>
        <c:axId val="349752136"/>
        <c:axId val="34975252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BB-401E-8B82-DB3820A8B23F}"/>
            </c:ext>
          </c:extLst>
        </c:ser>
        <c:dLbls>
          <c:showLegendKey val="0"/>
          <c:showVal val="0"/>
          <c:showCatName val="0"/>
          <c:showSerName val="0"/>
          <c:showPercent val="0"/>
          <c:showBubbleSize val="0"/>
        </c:dLbls>
        <c:marker val="1"/>
        <c:smooth val="0"/>
        <c:axId val="349752136"/>
        <c:axId val="349752528"/>
      </c:lineChart>
      <c:catAx>
        <c:axId val="349752136"/>
        <c:scaling>
          <c:orientation val="minMax"/>
        </c:scaling>
        <c:delete val="0"/>
        <c:axPos val="b"/>
        <c:numFmt formatCode="ge" sourceLinked="1"/>
        <c:majorTickMark val="none"/>
        <c:minorTickMark val="none"/>
        <c:tickLblPos val="none"/>
        <c:crossAx val="349752528"/>
        <c:crosses val="autoZero"/>
        <c:auto val="0"/>
        <c:lblAlgn val="ctr"/>
        <c:lblOffset val="100"/>
        <c:noMultiLvlLbl val="1"/>
      </c:catAx>
      <c:valAx>
        <c:axId val="349752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52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118.6</c:v>
                </c:pt>
                <c:pt idx="1">
                  <c:v>142</c:v>
                </c:pt>
                <c:pt idx="2">
                  <c:v>128.1</c:v>
                </c:pt>
                <c:pt idx="3">
                  <c:v>114.7</c:v>
                </c:pt>
                <c:pt idx="4">
                  <c:v>145.30000000000001</c:v>
                </c:pt>
              </c:numCache>
            </c:numRef>
          </c:val>
          <c:extLst xmlns:c16r2="http://schemas.microsoft.com/office/drawing/2015/06/chart">
            <c:ext xmlns:c16="http://schemas.microsoft.com/office/drawing/2014/chart" uri="{C3380CC4-5D6E-409C-BE32-E72D297353CC}">
              <c16:uniqueId val="{00000000-D1C4-4862-A3B2-CBA4F98F95FB}"/>
            </c:ext>
          </c:extLst>
        </c:ser>
        <c:dLbls>
          <c:showLegendKey val="0"/>
          <c:showVal val="0"/>
          <c:showCatName val="0"/>
          <c:showSerName val="0"/>
          <c:showPercent val="0"/>
          <c:showBubbleSize val="0"/>
        </c:dLbls>
        <c:gapWidth val="180"/>
        <c:overlap val="-90"/>
        <c:axId val="207344480"/>
        <c:axId val="20735538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extLst xmlns:c16r2="http://schemas.microsoft.com/office/drawing/2015/06/chart">
            <c:ext xmlns:c16="http://schemas.microsoft.com/office/drawing/2014/chart" uri="{C3380CC4-5D6E-409C-BE32-E72D297353CC}">
              <c16:uniqueId val="{00000001-D1C4-4862-A3B2-CBA4F98F95FB}"/>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1C4-4862-A3B2-CBA4F98F95FB}"/>
            </c:ext>
          </c:extLst>
        </c:ser>
        <c:dLbls>
          <c:showLegendKey val="0"/>
          <c:showVal val="0"/>
          <c:showCatName val="0"/>
          <c:showSerName val="0"/>
          <c:showPercent val="0"/>
          <c:showBubbleSize val="0"/>
        </c:dLbls>
        <c:marker val="1"/>
        <c:smooth val="0"/>
        <c:axId val="207344480"/>
        <c:axId val="207355384"/>
      </c:lineChart>
      <c:catAx>
        <c:axId val="207344480"/>
        <c:scaling>
          <c:orientation val="minMax"/>
        </c:scaling>
        <c:delete val="0"/>
        <c:axPos val="b"/>
        <c:numFmt formatCode="ge" sourceLinked="1"/>
        <c:majorTickMark val="none"/>
        <c:minorTickMark val="none"/>
        <c:tickLblPos val="none"/>
        <c:crossAx val="207355384"/>
        <c:crosses val="autoZero"/>
        <c:auto val="0"/>
        <c:lblAlgn val="ctr"/>
        <c:lblOffset val="100"/>
        <c:noMultiLvlLbl val="1"/>
      </c:catAx>
      <c:valAx>
        <c:axId val="207355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344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5C-4ACA-A092-09AC31ABDE11}"/>
            </c:ext>
          </c:extLst>
        </c:ser>
        <c:dLbls>
          <c:showLegendKey val="0"/>
          <c:showVal val="0"/>
          <c:showCatName val="0"/>
          <c:showSerName val="0"/>
          <c:showPercent val="0"/>
          <c:showBubbleSize val="0"/>
        </c:dLbls>
        <c:gapWidth val="180"/>
        <c:overlap val="-90"/>
        <c:axId val="349753312"/>
        <c:axId val="349753704"/>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5C-4ACA-A092-09AC31ABDE11}"/>
            </c:ext>
          </c:extLst>
        </c:ser>
        <c:dLbls>
          <c:showLegendKey val="0"/>
          <c:showVal val="0"/>
          <c:showCatName val="0"/>
          <c:showSerName val="0"/>
          <c:showPercent val="0"/>
          <c:showBubbleSize val="0"/>
        </c:dLbls>
        <c:marker val="1"/>
        <c:smooth val="0"/>
        <c:axId val="349753312"/>
        <c:axId val="349753704"/>
      </c:lineChart>
      <c:catAx>
        <c:axId val="349753312"/>
        <c:scaling>
          <c:orientation val="minMax"/>
        </c:scaling>
        <c:delete val="0"/>
        <c:axPos val="b"/>
        <c:numFmt formatCode="ge" sourceLinked="1"/>
        <c:majorTickMark val="none"/>
        <c:minorTickMark val="none"/>
        <c:tickLblPos val="none"/>
        <c:crossAx val="349753704"/>
        <c:crosses val="autoZero"/>
        <c:auto val="0"/>
        <c:lblAlgn val="ctr"/>
        <c:lblOffset val="100"/>
        <c:noMultiLvlLbl val="1"/>
      </c:catAx>
      <c:valAx>
        <c:axId val="349753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53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8D-4BE8-B50B-BFFA22C57F17}"/>
            </c:ext>
          </c:extLst>
        </c:ser>
        <c:dLbls>
          <c:showLegendKey val="0"/>
          <c:showVal val="0"/>
          <c:showCatName val="0"/>
          <c:showSerName val="0"/>
          <c:showPercent val="0"/>
          <c:showBubbleSize val="0"/>
        </c:dLbls>
        <c:gapWidth val="180"/>
        <c:overlap val="-90"/>
        <c:axId val="349754488"/>
        <c:axId val="349754880"/>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8D-4BE8-B50B-BFFA22C57F17}"/>
            </c:ext>
          </c:extLst>
        </c:ser>
        <c:dLbls>
          <c:showLegendKey val="0"/>
          <c:showVal val="0"/>
          <c:showCatName val="0"/>
          <c:showSerName val="0"/>
          <c:showPercent val="0"/>
          <c:showBubbleSize val="0"/>
        </c:dLbls>
        <c:marker val="1"/>
        <c:smooth val="0"/>
        <c:axId val="349754488"/>
        <c:axId val="349754880"/>
      </c:lineChart>
      <c:catAx>
        <c:axId val="349754488"/>
        <c:scaling>
          <c:orientation val="minMax"/>
        </c:scaling>
        <c:delete val="0"/>
        <c:axPos val="b"/>
        <c:numFmt formatCode="ge" sourceLinked="1"/>
        <c:majorTickMark val="none"/>
        <c:minorTickMark val="none"/>
        <c:tickLblPos val="none"/>
        <c:crossAx val="349754880"/>
        <c:crosses val="autoZero"/>
        <c:auto val="0"/>
        <c:lblAlgn val="ctr"/>
        <c:lblOffset val="100"/>
        <c:noMultiLvlLbl val="1"/>
      </c:catAx>
      <c:valAx>
        <c:axId val="349754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54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87-4D6E-A1A9-8BB985251608}"/>
            </c:ext>
          </c:extLst>
        </c:ser>
        <c:dLbls>
          <c:showLegendKey val="0"/>
          <c:showVal val="0"/>
          <c:showCatName val="0"/>
          <c:showSerName val="0"/>
          <c:showPercent val="0"/>
          <c:showBubbleSize val="0"/>
        </c:dLbls>
        <c:gapWidth val="180"/>
        <c:overlap val="-90"/>
        <c:axId val="349755664"/>
        <c:axId val="35042084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87-4D6E-A1A9-8BB985251608}"/>
            </c:ext>
          </c:extLst>
        </c:ser>
        <c:dLbls>
          <c:showLegendKey val="0"/>
          <c:showVal val="0"/>
          <c:showCatName val="0"/>
          <c:showSerName val="0"/>
          <c:showPercent val="0"/>
          <c:showBubbleSize val="0"/>
        </c:dLbls>
        <c:marker val="1"/>
        <c:smooth val="0"/>
        <c:axId val="349755664"/>
        <c:axId val="350420840"/>
      </c:lineChart>
      <c:catAx>
        <c:axId val="349755664"/>
        <c:scaling>
          <c:orientation val="minMax"/>
        </c:scaling>
        <c:delete val="0"/>
        <c:axPos val="b"/>
        <c:numFmt formatCode="ge" sourceLinked="1"/>
        <c:majorTickMark val="none"/>
        <c:minorTickMark val="none"/>
        <c:tickLblPos val="none"/>
        <c:crossAx val="350420840"/>
        <c:crosses val="autoZero"/>
        <c:auto val="0"/>
        <c:lblAlgn val="ctr"/>
        <c:lblOffset val="100"/>
        <c:noMultiLvlLbl val="1"/>
      </c:catAx>
      <c:valAx>
        <c:axId val="350420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55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DE-42FC-86F1-A2E63FF84AD7}"/>
            </c:ext>
          </c:extLst>
        </c:ser>
        <c:dLbls>
          <c:showLegendKey val="0"/>
          <c:showVal val="0"/>
          <c:showCatName val="0"/>
          <c:showSerName val="0"/>
          <c:showPercent val="0"/>
          <c:showBubbleSize val="0"/>
        </c:dLbls>
        <c:gapWidth val="180"/>
        <c:overlap val="-90"/>
        <c:axId val="350421624"/>
        <c:axId val="35042201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DE-42FC-86F1-A2E63FF84AD7}"/>
            </c:ext>
          </c:extLst>
        </c:ser>
        <c:dLbls>
          <c:showLegendKey val="0"/>
          <c:showVal val="0"/>
          <c:showCatName val="0"/>
          <c:showSerName val="0"/>
          <c:showPercent val="0"/>
          <c:showBubbleSize val="0"/>
        </c:dLbls>
        <c:marker val="1"/>
        <c:smooth val="0"/>
        <c:axId val="350421624"/>
        <c:axId val="350422016"/>
      </c:lineChart>
      <c:catAx>
        <c:axId val="350421624"/>
        <c:scaling>
          <c:orientation val="minMax"/>
        </c:scaling>
        <c:delete val="0"/>
        <c:axPos val="b"/>
        <c:numFmt formatCode="ge" sourceLinked="1"/>
        <c:majorTickMark val="none"/>
        <c:minorTickMark val="none"/>
        <c:tickLblPos val="none"/>
        <c:crossAx val="350422016"/>
        <c:crosses val="autoZero"/>
        <c:auto val="0"/>
        <c:lblAlgn val="ctr"/>
        <c:lblOffset val="100"/>
        <c:noMultiLvlLbl val="1"/>
      </c:catAx>
      <c:valAx>
        <c:axId val="350422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21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81-4022-97FC-F60E9A7A145B}"/>
            </c:ext>
          </c:extLst>
        </c:ser>
        <c:dLbls>
          <c:showLegendKey val="0"/>
          <c:showVal val="0"/>
          <c:showCatName val="0"/>
          <c:showSerName val="0"/>
          <c:showPercent val="0"/>
          <c:showBubbleSize val="0"/>
        </c:dLbls>
        <c:gapWidth val="180"/>
        <c:overlap val="-90"/>
        <c:axId val="350422800"/>
        <c:axId val="35042319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81-4022-97FC-F60E9A7A145B}"/>
            </c:ext>
          </c:extLst>
        </c:ser>
        <c:dLbls>
          <c:showLegendKey val="0"/>
          <c:showVal val="0"/>
          <c:showCatName val="0"/>
          <c:showSerName val="0"/>
          <c:showPercent val="0"/>
          <c:showBubbleSize val="0"/>
        </c:dLbls>
        <c:marker val="1"/>
        <c:smooth val="0"/>
        <c:axId val="350422800"/>
        <c:axId val="350423192"/>
      </c:lineChart>
      <c:catAx>
        <c:axId val="350422800"/>
        <c:scaling>
          <c:orientation val="minMax"/>
        </c:scaling>
        <c:delete val="0"/>
        <c:axPos val="b"/>
        <c:numFmt formatCode="ge" sourceLinked="1"/>
        <c:majorTickMark val="none"/>
        <c:minorTickMark val="none"/>
        <c:tickLblPos val="none"/>
        <c:crossAx val="350423192"/>
        <c:crosses val="autoZero"/>
        <c:auto val="0"/>
        <c:lblAlgn val="ctr"/>
        <c:lblOffset val="100"/>
        <c:noMultiLvlLbl val="1"/>
      </c:catAx>
      <c:valAx>
        <c:axId val="350423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2280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17-47FB-A8DA-E6E29DAF6EDC}"/>
            </c:ext>
          </c:extLst>
        </c:ser>
        <c:dLbls>
          <c:showLegendKey val="0"/>
          <c:showVal val="0"/>
          <c:showCatName val="0"/>
          <c:showSerName val="0"/>
          <c:showPercent val="0"/>
          <c:showBubbleSize val="0"/>
        </c:dLbls>
        <c:gapWidth val="180"/>
        <c:overlap val="-90"/>
        <c:axId val="350423976"/>
        <c:axId val="35042436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17-47FB-A8DA-E6E29DAF6EDC}"/>
            </c:ext>
          </c:extLst>
        </c:ser>
        <c:dLbls>
          <c:showLegendKey val="0"/>
          <c:showVal val="0"/>
          <c:showCatName val="0"/>
          <c:showSerName val="0"/>
          <c:showPercent val="0"/>
          <c:showBubbleSize val="0"/>
        </c:dLbls>
        <c:marker val="1"/>
        <c:smooth val="0"/>
        <c:axId val="350423976"/>
        <c:axId val="350424368"/>
      </c:lineChart>
      <c:catAx>
        <c:axId val="350423976"/>
        <c:scaling>
          <c:orientation val="minMax"/>
        </c:scaling>
        <c:delete val="0"/>
        <c:axPos val="b"/>
        <c:numFmt formatCode="ge" sourceLinked="1"/>
        <c:majorTickMark val="none"/>
        <c:minorTickMark val="none"/>
        <c:tickLblPos val="none"/>
        <c:crossAx val="350424368"/>
        <c:crosses val="autoZero"/>
        <c:auto val="0"/>
        <c:lblAlgn val="ctr"/>
        <c:lblOffset val="100"/>
        <c:noMultiLvlLbl val="1"/>
      </c:catAx>
      <c:valAx>
        <c:axId val="350424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23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C1-4774-8E23-03C366ED63FA}"/>
            </c:ext>
          </c:extLst>
        </c:ser>
        <c:dLbls>
          <c:showLegendKey val="0"/>
          <c:showVal val="0"/>
          <c:showCatName val="0"/>
          <c:showSerName val="0"/>
          <c:showPercent val="0"/>
          <c:showBubbleSize val="0"/>
        </c:dLbls>
        <c:gapWidth val="180"/>
        <c:overlap val="-90"/>
        <c:axId val="350143680"/>
        <c:axId val="350144072"/>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C1-4774-8E23-03C366ED63FA}"/>
            </c:ext>
          </c:extLst>
        </c:ser>
        <c:dLbls>
          <c:showLegendKey val="0"/>
          <c:showVal val="0"/>
          <c:showCatName val="0"/>
          <c:showSerName val="0"/>
          <c:showPercent val="0"/>
          <c:showBubbleSize val="0"/>
        </c:dLbls>
        <c:marker val="1"/>
        <c:smooth val="0"/>
        <c:axId val="350143680"/>
        <c:axId val="350144072"/>
      </c:lineChart>
      <c:catAx>
        <c:axId val="350143680"/>
        <c:scaling>
          <c:orientation val="minMax"/>
        </c:scaling>
        <c:delete val="0"/>
        <c:axPos val="b"/>
        <c:numFmt formatCode="ge" sourceLinked="1"/>
        <c:majorTickMark val="none"/>
        <c:minorTickMark val="none"/>
        <c:tickLblPos val="none"/>
        <c:crossAx val="350144072"/>
        <c:crosses val="autoZero"/>
        <c:auto val="0"/>
        <c:lblAlgn val="ctr"/>
        <c:lblOffset val="100"/>
        <c:noMultiLvlLbl val="1"/>
      </c:catAx>
      <c:valAx>
        <c:axId val="350144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43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0E-4C3F-A5E1-5AA80982B95F}"/>
            </c:ext>
          </c:extLst>
        </c:ser>
        <c:dLbls>
          <c:showLegendKey val="0"/>
          <c:showVal val="0"/>
          <c:showCatName val="0"/>
          <c:showSerName val="0"/>
          <c:showPercent val="0"/>
          <c:showBubbleSize val="0"/>
        </c:dLbls>
        <c:gapWidth val="180"/>
        <c:overlap val="-90"/>
        <c:axId val="350144856"/>
        <c:axId val="35014524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0E-4C3F-A5E1-5AA80982B95F}"/>
            </c:ext>
          </c:extLst>
        </c:ser>
        <c:dLbls>
          <c:showLegendKey val="0"/>
          <c:showVal val="0"/>
          <c:showCatName val="0"/>
          <c:showSerName val="0"/>
          <c:showPercent val="0"/>
          <c:showBubbleSize val="0"/>
        </c:dLbls>
        <c:marker val="1"/>
        <c:smooth val="0"/>
        <c:axId val="350144856"/>
        <c:axId val="350145248"/>
      </c:lineChart>
      <c:catAx>
        <c:axId val="350144856"/>
        <c:scaling>
          <c:orientation val="minMax"/>
        </c:scaling>
        <c:delete val="0"/>
        <c:axPos val="b"/>
        <c:numFmt formatCode="ge" sourceLinked="1"/>
        <c:majorTickMark val="none"/>
        <c:minorTickMark val="none"/>
        <c:tickLblPos val="none"/>
        <c:crossAx val="350145248"/>
        <c:crosses val="autoZero"/>
        <c:auto val="0"/>
        <c:lblAlgn val="ctr"/>
        <c:lblOffset val="100"/>
        <c:noMultiLvlLbl val="1"/>
      </c:catAx>
      <c:valAx>
        <c:axId val="350145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44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61-45C0-A85F-2066B7204672}"/>
            </c:ext>
          </c:extLst>
        </c:ser>
        <c:dLbls>
          <c:showLegendKey val="0"/>
          <c:showVal val="0"/>
          <c:showCatName val="0"/>
          <c:showSerName val="0"/>
          <c:showPercent val="0"/>
          <c:showBubbleSize val="0"/>
        </c:dLbls>
        <c:gapWidth val="180"/>
        <c:overlap val="-90"/>
        <c:axId val="350146032"/>
        <c:axId val="350146424"/>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61-45C0-A85F-2066B7204672}"/>
            </c:ext>
          </c:extLst>
        </c:ser>
        <c:dLbls>
          <c:showLegendKey val="0"/>
          <c:showVal val="0"/>
          <c:showCatName val="0"/>
          <c:showSerName val="0"/>
          <c:showPercent val="0"/>
          <c:showBubbleSize val="0"/>
        </c:dLbls>
        <c:marker val="1"/>
        <c:smooth val="0"/>
        <c:axId val="350146032"/>
        <c:axId val="350146424"/>
      </c:lineChart>
      <c:catAx>
        <c:axId val="350146032"/>
        <c:scaling>
          <c:orientation val="minMax"/>
        </c:scaling>
        <c:delete val="0"/>
        <c:axPos val="b"/>
        <c:numFmt formatCode="ge" sourceLinked="1"/>
        <c:majorTickMark val="none"/>
        <c:minorTickMark val="none"/>
        <c:tickLblPos val="none"/>
        <c:crossAx val="350146424"/>
        <c:crosses val="autoZero"/>
        <c:auto val="0"/>
        <c:lblAlgn val="ctr"/>
        <c:lblOffset val="100"/>
        <c:noMultiLvlLbl val="1"/>
      </c:catAx>
      <c:valAx>
        <c:axId val="350146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46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92-4487-BEE8-E66C9BADE8D1}"/>
            </c:ext>
          </c:extLst>
        </c:ser>
        <c:dLbls>
          <c:showLegendKey val="0"/>
          <c:showVal val="0"/>
          <c:showCatName val="0"/>
          <c:showSerName val="0"/>
          <c:showPercent val="0"/>
          <c:showBubbleSize val="0"/>
        </c:dLbls>
        <c:gapWidth val="180"/>
        <c:overlap val="-90"/>
        <c:axId val="350550856"/>
        <c:axId val="35055124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92-4487-BEE8-E66C9BADE8D1}"/>
            </c:ext>
          </c:extLst>
        </c:ser>
        <c:dLbls>
          <c:showLegendKey val="0"/>
          <c:showVal val="0"/>
          <c:showCatName val="0"/>
          <c:showSerName val="0"/>
          <c:showPercent val="0"/>
          <c:showBubbleSize val="0"/>
        </c:dLbls>
        <c:marker val="1"/>
        <c:smooth val="0"/>
        <c:axId val="350550856"/>
        <c:axId val="350551248"/>
      </c:lineChart>
      <c:catAx>
        <c:axId val="350550856"/>
        <c:scaling>
          <c:orientation val="minMax"/>
        </c:scaling>
        <c:delete val="0"/>
        <c:axPos val="b"/>
        <c:numFmt formatCode="ge" sourceLinked="1"/>
        <c:majorTickMark val="none"/>
        <c:minorTickMark val="none"/>
        <c:tickLblPos val="none"/>
        <c:crossAx val="350551248"/>
        <c:crosses val="autoZero"/>
        <c:auto val="0"/>
        <c:lblAlgn val="ctr"/>
        <c:lblOffset val="100"/>
        <c:noMultiLvlLbl val="1"/>
      </c:catAx>
      <c:valAx>
        <c:axId val="350551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50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1502.8</c:v>
                </c:pt>
                <c:pt idx="1">
                  <c:v>1327.4</c:v>
                </c:pt>
                <c:pt idx="2">
                  <c:v>256.39999999999998</c:v>
                </c:pt>
                <c:pt idx="3">
                  <c:v>256.39999999999998</c:v>
                </c:pt>
                <c:pt idx="4">
                  <c:v>244.1</c:v>
                </c:pt>
              </c:numCache>
            </c:numRef>
          </c:val>
          <c:extLst xmlns:c16r2="http://schemas.microsoft.com/office/drawing/2015/06/chart">
            <c:ext xmlns:c16="http://schemas.microsoft.com/office/drawing/2014/chart" uri="{C3380CC4-5D6E-409C-BE32-E72D297353CC}">
              <c16:uniqueId val="{00000000-FCF7-4384-B667-28F4D469CB95}"/>
            </c:ext>
          </c:extLst>
        </c:ser>
        <c:dLbls>
          <c:showLegendKey val="0"/>
          <c:showVal val="0"/>
          <c:showCatName val="0"/>
          <c:showSerName val="0"/>
          <c:showPercent val="0"/>
          <c:showBubbleSize val="0"/>
        </c:dLbls>
        <c:gapWidth val="180"/>
        <c:overlap val="-90"/>
        <c:axId val="205653584"/>
        <c:axId val="20565397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extLst xmlns:c16r2="http://schemas.microsoft.com/office/drawing/2015/06/chart">
            <c:ext xmlns:c16="http://schemas.microsoft.com/office/drawing/2014/chart" uri="{C3380CC4-5D6E-409C-BE32-E72D297353CC}">
              <c16:uniqueId val="{00000001-FCF7-4384-B667-28F4D469CB9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CF7-4384-B667-28F4D469CB95}"/>
            </c:ext>
          </c:extLst>
        </c:ser>
        <c:dLbls>
          <c:showLegendKey val="0"/>
          <c:showVal val="0"/>
          <c:showCatName val="0"/>
          <c:showSerName val="0"/>
          <c:showPercent val="0"/>
          <c:showBubbleSize val="0"/>
        </c:dLbls>
        <c:marker val="1"/>
        <c:smooth val="0"/>
        <c:axId val="205653584"/>
        <c:axId val="205653976"/>
      </c:lineChart>
      <c:catAx>
        <c:axId val="205653584"/>
        <c:scaling>
          <c:orientation val="minMax"/>
        </c:scaling>
        <c:delete val="0"/>
        <c:axPos val="b"/>
        <c:numFmt formatCode="ge" sourceLinked="1"/>
        <c:majorTickMark val="none"/>
        <c:minorTickMark val="none"/>
        <c:tickLblPos val="none"/>
        <c:crossAx val="205653976"/>
        <c:crosses val="autoZero"/>
        <c:auto val="0"/>
        <c:lblAlgn val="ctr"/>
        <c:lblOffset val="100"/>
        <c:noMultiLvlLbl val="1"/>
      </c:catAx>
      <c:valAx>
        <c:axId val="205653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53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E7-457C-B0EB-B51B3E3C8859}"/>
            </c:ext>
          </c:extLst>
        </c:ser>
        <c:dLbls>
          <c:showLegendKey val="0"/>
          <c:showVal val="0"/>
          <c:showCatName val="0"/>
          <c:showSerName val="0"/>
          <c:showPercent val="0"/>
          <c:showBubbleSize val="0"/>
        </c:dLbls>
        <c:gapWidth val="180"/>
        <c:overlap val="-90"/>
        <c:axId val="350552032"/>
        <c:axId val="350552424"/>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E7-457C-B0EB-B51B3E3C8859}"/>
            </c:ext>
          </c:extLst>
        </c:ser>
        <c:dLbls>
          <c:showLegendKey val="0"/>
          <c:showVal val="0"/>
          <c:showCatName val="0"/>
          <c:showSerName val="0"/>
          <c:showPercent val="0"/>
          <c:showBubbleSize val="0"/>
        </c:dLbls>
        <c:marker val="1"/>
        <c:smooth val="0"/>
        <c:axId val="350552032"/>
        <c:axId val="350552424"/>
      </c:lineChart>
      <c:catAx>
        <c:axId val="350552032"/>
        <c:scaling>
          <c:orientation val="minMax"/>
        </c:scaling>
        <c:delete val="0"/>
        <c:axPos val="b"/>
        <c:numFmt formatCode="ge" sourceLinked="1"/>
        <c:majorTickMark val="none"/>
        <c:minorTickMark val="none"/>
        <c:tickLblPos val="none"/>
        <c:crossAx val="350552424"/>
        <c:crosses val="autoZero"/>
        <c:auto val="0"/>
        <c:lblAlgn val="ctr"/>
        <c:lblOffset val="100"/>
        <c:noMultiLvlLbl val="1"/>
      </c:catAx>
      <c:valAx>
        <c:axId val="350552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52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7537.3</c:v>
                </c:pt>
                <c:pt idx="1">
                  <c:v>6574.7</c:v>
                </c:pt>
                <c:pt idx="2">
                  <c:v>7212.3</c:v>
                </c:pt>
                <c:pt idx="3">
                  <c:v>6642.4</c:v>
                </c:pt>
                <c:pt idx="4">
                  <c:v>7044.9</c:v>
                </c:pt>
              </c:numCache>
            </c:numRef>
          </c:val>
          <c:extLst xmlns:c16r2="http://schemas.microsoft.com/office/drawing/2015/06/chart">
            <c:ext xmlns:c16="http://schemas.microsoft.com/office/drawing/2014/chart" uri="{C3380CC4-5D6E-409C-BE32-E72D297353CC}">
              <c16:uniqueId val="{00000000-9F82-42C2-82B3-5D1F8D7E27D8}"/>
            </c:ext>
          </c:extLst>
        </c:ser>
        <c:dLbls>
          <c:showLegendKey val="0"/>
          <c:showVal val="0"/>
          <c:showCatName val="0"/>
          <c:showSerName val="0"/>
          <c:showPercent val="0"/>
          <c:showBubbleSize val="0"/>
        </c:dLbls>
        <c:gapWidth val="180"/>
        <c:overlap val="-90"/>
        <c:axId val="205654760"/>
        <c:axId val="20565515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extLst xmlns:c16r2="http://schemas.microsoft.com/office/drawing/2015/06/chart">
            <c:ext xmlns:c16="http://schemas.microsoft.com/office/drawing/2014/chart" uri="{C3380CC4-5D6E-409C-BE32-E72D297353CC}">
              <c16:uniqueId val="{00000001-9F82-42C2-82B3-5D1F8D7E27D8}"/>
            </c:ext>
          </c:extLst>
        </c:ser>
        <c:dLbls>
          <c:showLegendKey val="0"/>
          <c:showVal val="0"/>
          <c:showCatName val="0"/>
          <c:showSerName val="0"/>
          <c:showPercent val="0"/>
          <c:showBubbleSize val="0"/>
        </c:dLbls>
        <c:marker val="1"/>
        <c:smooth val="0"/>
        <c:axId val="205654760"/>
        <c:axId val="205655152"/>
      </c:lineChart>
      <c:catAx>
        <c:axId val="205654760"/>
        <c:scaling>
          <c:orientation val="minMax"/>
        </c:scaling>
        <c:delete val="0"/>
        <c:axPos val="b"/>
        <c:numFmt formatCode="ge" sourceLinked="1"/>
        <c:majorTickMark val="none"/>
        <c:minorTickMark val="none"/>
        <c:tickLblPos val="none"/>
        <c:crossAx val="205655152"/>
        <c:crosses val="autoZero"/>
        <c:auto val="0"/>
        <c:lblAlgn val="ctr"/>
        <c:lblOffset val="100"/>
        <c:noMultiLvlLbl val="1"/>
      </c:catAx>
      <c:valAx>
        <c:axId val="20565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54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1241070</c:v>
                </c:pt>
                <c:pt idx="1">
                  <c:v>1491243</c:v>
                </c:pt>
                <c:pt idx="2">
                  <c:v>1438753</c:v>
                </c:pt>
                <c:pt idx="3">
                  <c:v>1444415</c:v>
                </c:pt>
                <c:pt idx="4">
                  <c:v>2033424</c:v>
                </c:pt>
              </c:numCache>
            </c:numRef>
          </c:val>
          <c:extLst xmlns:c16r2="http://schemas.microsoft.com/office/drawing/2015/06/chart">
            <c:ext xmlns:c16="http://schemas.microsoft.com/office/drawing/2014/chart" uri="{C3380CC4-5D6E-409C-BE32-E72D297353CC}">
              <c16:uniqueId val="{00000000-ED5E-40CC-98F2-A084636FFBE8}"/>
            </c:ext>
          </c:extLst>
        </c:ser>
        <c:dLbls>
          <c:showLegendKey val="0"/>
          <c:showVal val="0"/>
          <c:showCatName val="0"/>
          <c:showSerName val="0"/>
          <c:showPercent val="0"/>
          <c:showBubbleSize val="0"/>
        </c:dLbls>
        <c:gapWidth val="180"/>
        <c:overlap val="-90"/>
        <c:axId val="205657896"/>
        <c:axId val="205658288"/>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extLst xmlns:c16r2="http://schemas.microsoft.com/office/drawing/2015/06/chart">
            <c:ext xmlns:c16="http://schemas.microsoft.com/office/drawing/2014/chart" uri="{C3380CC4-5D6E-409C-BE32-E72D297353CC}">
              <c16:uniqueId val="{00000001-ED5E-40CC-98F2-A084636FFBE8}"/>
            </c:ext>
          </c:extLst>
        </c:ser>
        <c:dLbls>
          <c:showLegendKey val="0"/>
          <c:showVal val="0"/>
          <c:showCatName val="0"/>
          <c:showSerName val="0"/>
          <c:showPercent val="0"/>
          <c:showBubbleSize val="0"/>
        </c:dLbls>
        <c:marker val="1"/>
        <c:smooth val="0"/>
        <c:axId val="205657896"/>
        <c:axId val="205658288"/>
      </c:lineChart>
      <c:catAx>
        <c:axId val="205657896"/>
        <c:scaling>
          <c:orientation val="minMax"/>
        </c:scaling>
        <c:delete val="0"/>
        <c:axPos val="b"/>
        <c:numFmt formatCode="ge" sourceLinked="1"/>
        <c:majorTickMark val="none"/>
        <c:minorTickMark val="none"/>
        <c:tickLblPos val="none"/>
        <c:crossAx val="205658288"/>
        <c:crosses val="autoZero"/>
        <c:auto val="0"/>
        <c:lblAlgn val="ctr"/>
        <c:lblOffset val="100"/>
        <c:noMultiLvlLbl val="1"/>
      </c:catAx>
      <c:valAx>
        <c:axId val="20565828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57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41.7</c:v>
                </c:pt>
                <c:pt idx="1">
                  <c:v>41.6</c:v>
                </c:pt>
                <c:pt idx="2">
                  <c:v>41.7</c:v>
                </c:pt>
                <c:pt idx="3">
                  <c:v>47.9</c:v>
                </c:pt>
                <c:pt idx="4">
                  <c:v>44</c:v>
                </c:pt>
              </c:numCache>
            </c:numRef>
          </c:val>
          <c:extLst xmlns:c16r2="http://schemas.microsoft.com/office/drawing/2015/06/chart">
            <c:ext xmlns:c16="http://schemas.microsoft.com/office/drawing/2014/chart" uri="{C3380CC4-5D6E-409C-BE32-E72D297353CC}">
              <c16:uniqueId val="{00000000-4C7D-4F55-9C06-0B3879EB5B37}"/>
            </c:ext>
          </c:extLst>
        </c:ser>
        <c:dLbls>
          <c:showLegendKey val="0"/>
          <c:showVal val="0"/>
          <c:showCatName val="0"/>
          <c:showSerName val="0"/>
          <c:showPercent val="0"/>
          <c:showBubbleSize val="0"/>
        </c:dLbls>
        <c:gapWidth val="180"/>
        <c:overlap val="-90"/>
        <c:axId val="205659072"/>
        <c:axId val="134274912"/>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extLst xmlns:c16r2="http://schemas.microsoft.com/office/drawing/2015/06/chart">
            <c:ext xmlns:c16="http://schemas.microsoft.com/office/drawing/2014/chart" uri="{C3380CC4-5D6E-409C-BE32-E72D297353CC}">
              <c16:uniqueId val="{00000001-4C7D-4F55-9C06-0B3879EB5B37}"/>
            </c:ext>
          </c:extLst>
        </c:ser>
        <c:dLbls>
          <c:showLegendKey val="0"/>
          <c:showVal val="0"/>
          <c:showCatName val="0"/>
          <c:showSerName val="0"/>
          <c:showPercent val="0"/>
          <c:showBubbleSize val="0"/>
        </c:dLbls>
        <c:marker val="1"/>
        <c:smooth val="0"/>
        <c:axId val="205659072"/>
        <c:axId val="134274912"/>
      </c:lineChart>
      <c:catAx>
        <c:axId val="205659072"/>
        <c:scaling>
          <c:orientation val="minMax"/>
        </c:scaling>
        <c:delete val="0"/>
        <c:axPos val="b"/>
        <c:numFmt formatCode="ge" sourceLinked="1"/>
        <c:majorTickMark val="none"/>
        <c:minorTickMark val="none"/>
        <c:tickLblPos val="none"/>
        <c:crossAx val="134274912"/>
        <c:crosses val="autoZero"/>
        <c:auto val="0"/>
        <c:lblAlgn val="ctr"/>
        <c:lblOffset val="100"/>
        <c:noMultiLvlLbl val="1"/>
      </c:catAx>
      <c:valAx>
        <c:axId val="13427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59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15.3</c:v>
                </c:pt>
                <c:pt idx="1">
                  <c:v>14.5</c:v>
                </c:pt>
                <c:pt idx="2">
                  <c:v>21.7</c:v>
                </c:pt>
                <c:pt idx="3">
                  <c:v>23.3</c:v>
                </c:pt>
                <c:pt idx="4">
                  <c:v>20.8</c:v>
                </c:pt>
              </c:numCache>
            </c:numRef>
          </c:val>
          <c:extLst xmlns:c16r2="http://schemas.microsoft.com/office/drawing/2015/06/chart">
            <c:ext xmlns:c16="http://schemas.microsoft.com/office/drawing/2014/chart" uri="{C3380CC4-5D6E-409C-BE32-E72D297353CC}">
              <c16:uniqueId val="{00000000-329F-4BFC-9460-CA9ED72A6554}"/>
            </c:ext>
          </c:extLst>
        </c:ser>
        <c:dLbls>
          <c:showLegendKey val="0"/>
          <c:showVal val="0"/>
          <c:showCatName val="0"/>
          <c:showSerName val="0"/>
          <c:showPercent val="0"/>
          <c:showBubbleSize val="0"/>
        </c:dLbls>
        <c:gapWidth val="180"/>
        <c:overlap val="-90"/>
        <c:axId val="134275696"/>
        <c:axId val="207691704"/>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extLst xmlns:c16r2="http://schemas.microsoft.com/office/drawing/2015/06/chart">
            <c:ext xmlns:c16="http://schemas.microsoft.com/office/drawing/2014/chart" uri="{C3380CC4-5D6E-409C-BE32-E72D297353CC}">
              <c16:uniqueId val="{00000001-329F-4BFC-9460-CA9ED72A6554}"/>
            </c:ext>
          </c:extLst>
        </c:ser>
        <c:dLbls>
          <c:showLegendKey val="0"/>
          <c:showVal val="0"/>
          <c:showCatName val="0"/>
          <c:showSerName val="0"/>
          <c:showPercent val="0"/>
          <c:showBubbleSize val="0"/>
        </c:dLbls>
        <c:marker val="1"/>
        <c:smooth val="0"/>
        <c:axId val="134275696"/>
        <c:axId val="207691704"/>
      </c:lineChart>
      <c:catAx>
        <c:axId val="134275696"/>
        <c:scaling>
          <c:orientation val="minMax"/>
        </c:scaling>
        <c:delete val="0"/>
        <c:axPos val="b"/>
        <c:numFmt formatCode="ge" sourceLinked="1"/>
        <c:majorTickMark val="none"/>
        <c:minorTickMark val="none"/>
        <c:tickLblPos val="none"/>
        <c:crossAx val="207691704"/>
        <c:crosses val="autoZero"/>
        <c:auto val="0"/>
        <c:lblAlgn val="ctr"/>
        <c:lblOffset val="100"/>
        <c:noMultiLvlLbl val="1"/>
      </c:catAx>
      <c:valAx>
        <c:axId val="207691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275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250.7</c:v>
                </c:pt>
                <c:pt idx="1">
                  <c:v>201.3</c:v>
                </c:pt>
                <c:pt idx="2">
                  <c:v>162.69999999999999</c:v>
                </c:pt>
                <c:pt idx="3">
                  <c:v>162.5</c:v>
                </c:pt>
                <c:pt idx="4">
                  <c:v>158.6</c:v>
                </c:pt>
              </c:numCache>
            </c:numRef>
          </c:val>
          <c:extLst xmlns:c16r2="http://schemas.microsoft.com/office/drawing/2015/06/chart">
            <c:ext xmlns:c16="http://schemas.microsoft.com/office/drawing/2014/chart" uri="{C3380CC4-5D6E-409C-BE32-E72D297353CC}">
              <c16:uniqueId val="{00000000-7AD4-4C08-8000-2E9434C9A5D1}"/>
            </c:ext>
          </c:extLst>
        </c:ser>
        <c:dLbls>
          <c:showLegendKey val="0"/>
          <c:showVal val="0"/>
          <c:showCatName val="0"/>
          <c:showSerName val="0"/>
          <c:showPercent val="0"/>
          <c:showBubbleSize val="0"/>
        </c:dLbls>
        <c:gapWidth val="180"/>
        <c:overlap val="-90"/>
        <c:axId val="207692488"/>
        <c:axId val="207692880"/>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extLst xmlns:c16r2="http://schemas.microsoft.com/office/drawing/2015/06/chart">
            <c:ext xmlns:c16="http://schemas.microsoft.com/office/drawing/2014/chart" uri="{C3380CC4-5D6E-409C-BE32-E72D297353CC}">
              <c16:uniqueId val="{00000001-7AD4-4C08-8000-2E9434C9A5D1}"/>
            </c:ext>
          </c:extLst>
        </c:ser>
        <c:dLbls>
          <c:showLegendKey val="0"/>
          <c:showVal val="0"/>
          <c:showCatName val="0"/>
          <c:showSerName val="0"/>
          <c:showPercent val="0"/>
          <c:showBubbleSize val="0"/>
        </c:dLbls>
        <c:marker val="1"/>
        <c:smooth val="0"/>
        <c:axId val="207692488"/>
        <c:axId val="207692880"/>
      </c:lineChart>
      <c:catAx>
        <c:axId val="207692488"/>
        <c:scaling>
          <c:orientation val="minMax"/>
        </c:scaling>
        <c:delete val="0"/>
        <c:axPos val="b"/>
        <c:numFmt formatCode="ge" sourceLinked="1"/>
        <c:majorTickMark val="none"/>
        <c:minorTickMark val="none"/>
        <c:tickLblPos val="none"/>
        <c:crossAx val="207692880"/>
        <c:crosses val="autoZero"/>
        <c:auto val="0"/>
        <c:lblAlgn val="ctr"/>
        <c:lblOffset val="100"/>
        <c:noMultiLvlLbl val="1"/>
      </c:catAx>
      <c:valAx>
        <c:axId val="20769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692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51.9</c:v>
                </c:pt>
                <c:pt idx="1">
                  <c:v>53.2</c:v>
                </c:pt>
                <c:pt idx="2">
                  <c:v>59.4</c:v>
                </c:pt>
                <c:pt idx="3">
                  <c:v>60.1</c:v>
                </c:pt>
                <c:pt idx="4">
                  <c:v>59.8</c:v>
                </c:pt>
              </c:numCache>
            </c:numRef>
          </c:val>
          <c:extLst xmlns:c16r2="http://schemas.microsoft.com/office/drawing/2015/06/chart">
            <c:ext xmlns:c16="http://schemas.microsoft.com/office/drawing/2014/chart" uri="{C3380CC4-5D6E-409C-BE32-E72D297353CC}">
              <c16:uniqueId val="{00000000-96D2-43C7-B0F1-D181483280CF}"/>
            </c:ext>
          </c:extLst>
        </c:ser>
        <c:dLbls>
          <c:showLegendKey val="0"/>
          <c:showVal val="0"/>
          <c:showCatName val="0"/>
          <c:showSerName val="0"/>
          <c:showPercent val="0"/>
          <c:showBubbleSize val="0"/>
        </c:dLbls>
        <c:gapWidth val="180"/>
        <c:overlap val="-90"/>
        <c:axId val="207693664"/>
        <c:axId val="20769405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extLst xmlns:c16r2="http://schemas.microsoft.com/office/drawing/2015/06/chart">
            <c:ext xmlns:c16="http://schemas.microsoft.com/office/drawing/2014/chart" uri="{C3380CC4-5D6E-409C-BE32-E72D297353CC}">
              <c16:uniqueId val="{00000001-96D2-43C7-B0F1-D181483280CF}"/>
            </c:ext>
          </c:extLst>
        </c:ser>
        <c:dLbls>
          <c:showLegendKey val="0"/>
          <c:showVal val="0"/>
          <c:showCatName val="0"/>
          <c:showSerName val="0"/>
          <c:showPercent val="0"/>
          <c:showBubbleSize val="0"/>
        </c:dLbls>
        <c:marker val="1"/>
        <c:smooth val="0"/>
        <c:axId val="207693664"/>
        <c:axId val="207694056"/>
      </c:lineChart>
      <c:catAx>
        <c:axId val="207693664"/>
        <c:scaling>
          <c:orientation val="minMax"/>
        </c:scaling>
        <c:delete val="0"/>
        <c:axPos val="b"/>
        <c:numFmt formatCode="ge" sourceLinked="1"/>
        <c:majorTickMark val="none"/>
        <c:minorTickMark val="none"/>
        <c:tickLblPos val="none"/>
        <c:crossAx val="207694056"/>
        <c:crosses val="autoZero"/>
        <c:auto val="0"/>
        <c:lblAlgn val="ctr"/>
        <c:lblOffset val="100"/>
        <c:noMultiLvlLbl val="1"/>
      </c:catAx>
      <c:valAx>
        <c:axId val="207694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76936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（最大出力合計99,050kW）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461763</xdr:colOff>
      <xdr:row>41</xdr:row>
      <xdr:rowOff>117765</xdr:rowOff>
    </xdr:from>
    <xdr:ext cx="3070072" cy="392415"/>
    <xdr:sp macro="" textlink="データ!EX9">
      <xdr:nvSpPr>
        <xdr:cNvPr id="21" name="正方形/長方形 20"/>
        <xdr:cNvSpPr/>
      </xdr:nvSpPr>
      <xdr:spPr>
        <a:xfrm>
          <a:off x="894853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（最大出力合計99,050kW）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790686</xdr:colOff>
      <xdr:row>41</xdr:row>
      <xdr:rowOff>117765</xdr:rowOff>
    </xdr:from>
    <xdr:ext cx="2377574" cy="392415"/>
    <xdr:sp macro="" textlink="データ!IV9">
      <xdr:nvSpPr>
        <xdr:cNvPr id="25" name="正方形/長方形 24"/>
        <xdr:cNvSpPr/>
      </xdr:nvSpPr>
      <xdr:spPr>
        <a:xfrm>
          <a:off x="2104083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340410</xdr:colOff>
      <xdr:row>41</xdr:row>
      <xdr:rowOff>117765</xdr:rowOff>
    </xdr:from>
    <xdr:ext cx="2377574" cy="392415"/>
    <xdr:sp macro="" textlink="データ!KU9">
      <xdr:nvSpPr>
        <xdr:cNvPr id="27" name="正方形/長方形 26"/>
        <xdr:cNvSpPr/>
      </xdr:nvSpPr>
      <xdr:spPr>
        <a:xfrm>
          <a:off x="2692468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1209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2261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3347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4260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809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1209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2261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3347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4260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809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4074"/>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4075"/>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4076"/>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4077"/>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4078"/>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4079"/>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4080"/>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4081"/>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4082"/>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4083"/>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4084"/>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4085"/>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4086"/>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4087"/>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4088"/>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4089"/>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4090"/>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4091"/>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4092"/>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4093"/>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4094"/>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4095"/>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5120"/>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5121"/>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5122"/>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5123"/>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5124"/>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5125"/>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5126"/>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5127"/>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5128"/>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5129"/>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5130"/>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5131"/>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5132"/>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5133"/>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5134"/>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5135"/>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5136"/>
                </a:ext>
              </a:extLst>
            </xdr:cNvPicPr>
          </xdr:nvPicPr>
          <xdr:blipFill>
            <a:blip xmlns:r="http://schemas.openxmlformats.org/officeDocument/2006/relationships" r:embed="rId61"/>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5137"/>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xdr:cNvPicPr>
              <a:picLocks noChangeAspect="1" noChangeArrowheads="1"/>
              <a:extLst>
                <a:ext uri="{84589F7E-364E-4C9E-8A38-B11213B215E9}">
                  <a14:cameraTool cellRange="データ!$E$22:$I$35" spid="_x0000_s5138"/>
                </a:ext>
              </a:extLst>
            </xdr:cNvPicPr>
          </xdr:nvPicPr>
          <xdr:blipFill>
            <a:blip xmlns:r="http://schemas.openxmlformats.org/officeDocument/2006/relationships" r:embed="rId61"/>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xdr:cNvPicPr>
              <a:picLocks noChangeAspect="1" noChangeArrowheads="1"/>
              <a:extLst>
                <a:ext uri="{84589F7E-364E-4C9E-8A38-B11213B215E9}">
                  <a14:cameraTool cellRange="データ!$E$22:$I$35" spid="_x0000_s5139"/>
                </a:ext>
              </a:extLst>
            </xdr:cNvPicPr>
          </xdr:nvPicPr>
          <xdr:blipFill>
            <a:blip xmlns:r="http://schemas.openxmlformats.org/officeDocument/2006/relationships" r:embed="rId61"/>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xdr:cNvPicPr>
              <a:picLocks noChangeAspect="1" noChangeArrowheads="1"/>
              <a:extLst>
                <a:ext uri="{84589F7E-364E-4C9E-8A38-B11213B215E9}">
                  <a14:cameraTool cellRange="データ!$E$22:$I$35" spid="_x0000_s5140"/>
                </a:ext>
              </a:extLst>
            </xdr:cNvPicPr>
          </xdr:nvPicPr>
          <xdr:blipFill>
            <a:blip xmlns:r="http://schemas.openxmlformats.org/officeDocument/2006/relationships" r:embed="rId61"/>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xdr:cNvPicPr>
              <a:picLocks noChangeAspect="1" noChangeArrowheads="1"/>
              <a:extLst>
                <a:ext uri="{84589F7E-364E-4C9E-8A38-B11213B215E9}">
                  <a14:cameraTool cellRange="データ!$E$22:$I$35" spid="_x0000_s5141"/>
                </a:ext>
              </a:extLst>
            </xdr:cNvPicPr>
          </xdr:nvPicPr>
          <xdr:blipFill>
            <a:blip xmlns:r="http://schemas.openxmlformats.org/officeDocument/2006/relationships" r:embed="rId61"/>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123825</xdr:rowOff>
        </xdr:from>
        <xdr:to>
          <xdr:col>33</xdr:col>
          <xdr:colOff>549853</xdr:colOff>
          <xdr:row>114</xdr:row>
          <xdr:rowOff>196807</xdr:rowOff>
        </xdr:to>
        <xdr:pic>
          <xdr:nvPicPr>
            <xdr:cNvPr id="127" name="TXT太陽光_FIT収入割合"/>
            <xdr:cNvPicPr>
              <a:picLocks noChangeAspect="1" noChangeArrowheads="1"/>
              <a:extLst>
                <a:ext uri="{84589F7E-364E-4C9E-8A38-B11213B215E9}">
                  <a14:cameraTool cellRange="データ!$E$22:$I$35" spid="_x0000_s5142"/>
                </a:ext>
              </a:extLst>
            </xdr:cNvPicPr>
          </xdr:nvPicPr>
          <xdr:blipFill>
            <a:blip xmlns:r="http://schemas.openxmlformats.org/officeDocument/2006/relationships" r:embed="rId61"/>
            <a:srcRect/>
            <a:stretch>
              <a:fillRect/>
            </a:stretch>
          </xdr:blipFill>
          <xdr:spPr bwMode="auto">
            <a:xfrm>
              <a:off x="24654323" y="24241125"/>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長野県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法適用</v>
      </c>
      <c r="C3" s="129"/>
      <c r="D3" s="129"/>
      <c r="E3" s="129"/>
      <c r="F3" s="129" t="str">
        <f>データ!J6</f>
        <v>電気事業</v>
      </c>
      <c r="G3" s="129"/>
      <c r="H3" s="129"/>
      <c r="I3" s="129"/>
      <c r="J3" s="130" t="s">
        <v>184</v>
      </c>
      <c r="K3" s="130"/>
      <c r="L3" s="130"/>
      <c r="M3" s="130"/>
      <c r="N3" s="131">
        <f>データ!L6</f>
        <v>70.400000000000006</v>
      </c>
      <c r="O3" s="131"/>
      <c r="P3" s="131"/>
      <c r="Q3" s="132"/>
      <c r="R3" s="1"/>
      <c r="S3" s="133" t="s">
        <v>8</v>
      </c>
      <c r="T3" s="134"/>
      <c r="U3" s="134"/>
      <c r="V3" s="134"/>
      <c r="W3" s="134"/>
      <c r="X3" s="134"/>
      <c r="Y3" s="134"/>
      <c r="Z3" s="134"/>
      <c r="AA3" s="134"/>
      <c r="AB3" s="134"/>
      <c r="AC3" s="134"/>
      <c r="AD3" s="134"/>
      <c r="AE3" s="134"/>
      <c r="AF3" s="134"/>
      <c r="AG3" s="134"/>
      <c r="AH3" s="135"/>
      <c r="AI3" s="1"/>
      <c r="AJ3" s="1"/>
      <c r="AK3" s="119" t="s">
        <v>181</v>
      </c>
      <c r="AL3" s="120"/>
      <c r="AM3" s="120"/>
      <c r="AN3" s="120"/>
      <c r="AO3" s="120"/>
      <c r="AP3" s="120"/>
      <c r="AQ3" s="121"/>
    </row>
    <row r="4" spans="1:43" ht="23.1" customHeight="1">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f>データ!M6</f>
        <v>14</v>
      </c>
      <c r="C5" s="143"/>
      <c r="D5" s="143"/>
      <c r="E5" s="143"/>
      <c r="F5" s="144" t="str">
        <f>データ!N6</f>
        <v>-</v>
      </c>
      <c r="G5" s="144"/>
      <c r="H5" s="144"/>
      <c r="I5" s="144"/>
      <c r="J5" s="144" t="str">
        <f>データ!O6</f>
        <v>-</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127</v>
      </c>
      <c r="G7" s="148"/>
      <c r="H7" s="148"/>
      <c r="I7" s="148"/>
      <c r="J7" s="149" t="s">
        <v>128</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4" t="s">
        <v>130</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20</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22</v>
      </c>
      <c r="C12" s="126"/>
      <c r="D12" s="126"/>
      <c r="E12" s="126"/>
      <c r="F12" s="163">
        <f>データ!W6</f>
        <v>361736</v>
      </c>
      <c r="G12" s="164"/>
      <c r="H12" s="163">
        <f>データ!X6</f>
        <v>360558</v>
      </c>
      <c r="I12" s="164"/>
      <c r="J12" s="163">
        <f>データ!Y6</f>
        <v>361506</v>
      </c>
      <c r="K12" s="164"/>
      <c r="L12" s="163">
        <f>データ!Z6</f>
        <v>416583</v>
      </c>
      <c r="M12" s="164"/>
      <c r="N12" s="152">
        <f>データ!AA6</f>
        <v>381417</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5" t="s">
        <v>23</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5" t="s">
        <v>24</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70" t="s">
        <v>25</v>
      </c>
      <c r="C15" s="171"/>
      <c r="D15" s="171"/>
      <c r="E15" s="172"/>
      <c r="F15" s="173" t="str">
        <f>データ!AL6</f>
        <v>-</v>
      </c>
      <c r="G15" s="173"/>
      <c r="H15" s="173" t="str">
        <f>データ!AM6</f>
        <v>-</v>
      </c>
      <c r="I15" s="173"/>
      <c r="J15" s="173" t="str">
        <f>データ!AN6</f>
        <v>-</v>
      </c>
      <c r="K15" s="173"/>
      <c r="L15" s="173" t="str">
        <f>データ!AO6</f>
        <v>-</v>
      </c>
      <c r="M15" s="173"/>
      <c r="N15" s="174" t="str">
        <f>データ!AP6</f>
        <v>-</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6" t="s">
        <v>26</v>
      </c>
      <c r="C16" s="177"/>
      <c r="D16" s="177"/>
      <c r="E16" s="178"/>
      <c r="F16" s="179">
        <f>データ!AQ6</f>
        <v>361736</v>
      </c>
      <c r="G16" s="179"/>
      <c r="H16" s="179">
        <f>データ!AR6</f>
        <v>360558</v>
      </c>
      <c r="I16" s="179"/>
      <c r="J16" s="179">
        <f>データ!AS6</f>
        <v>361506</v>
      </c>
      <c r="K16" s="179"/>
      <c r="L16" s="179">
        <f>データ!AT6</f>
        <v>416583</v>
      </c>
      <c r="M16" s="179"/>
      <c r="N16" s="168">
        <f>データ!AU6</f>
        <v>381417</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80"/>
      <c r="C18" s="181"/>
      <c r="D18" s="181"/>
      <c r="E18" s="181"/>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6" t="s">
        <v>29</v>
      </c>
      <c r="C19" s="177"/>
      <c r="D19" s="177"/>
      <c r="E19" s="178"/>
      <c r="F19" s="182">
        <f>データ!AV6</f>
        <v>3165397</v>
      </c>
      <c r="G19" s="182"/>
      <c r="H19" s="182"/>
      <c r="I19" s="182">
        <f>データ!AW6</f>
        <v>473580</v>
      </c>
      <c r="J19" s="182"/>
      <c r="K19" s="182"/>
      <c r="L19" s="182">
        <f>データ!AX6</f>
        <v>3638977</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 customHeight="1">
      <c r="A39" s="1"/>
      <c r="B39" s="21" t="s">
        <v>31</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4" t="s">
        <v>32</v>
      </c>
      <c r="AL39" s="185"/>
      <c r="AM39" s="185"/>
      <c r="AN39" s="185"/>
      <c r="AO39" s="185"/>
      <c r="AP39" s="185"/>
      <c r="AQ39" s="186"/>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9" t="s">
        <v>183</v>
      </c>
      <c r="AL40" s="120"/>
      <c r="AM40" s="120"/>
      <c r="AN40" s="120"/>
      <c r="AO40" s="120"/>
      <c r="AP40" s="120"/>
      <c r="AQ40" s="121"/>
    </row>
    <row r="41" spans="1:43" ht="29.4" customHeight="1">
      <c r="A41" s="1"/>
      <c r="B41" s="33" t="s">
        <v>33</v>
      </c>
      <c r="C41" s="34"/>
      <c r="D41" s="8"/>
      <c r="E41" s="8"/>
      <c r="F41" s="8"/>
      <c r="G41" s="8"/>
      <c r="H41" s="8"/>
      <c r="I41" s="35" t="s">
        <v>34</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9"/>
      <c r="AL41" s="120"/>
      <c r="AM41" s="120"/>
      <c r="AN41" s="120"/>
      <c r="AO41" s="120"/>
      <c r="AP41" s="120"/>
      <c r="AQ41" s="121"/>
    </row>
    <row r="42" spans="1:43" ht="43.35" customHeight="1">
      <c r="A42" s="1"/>
      <c r="B42" s="187"/>
      <c r="C42" s="188"/>
      <c r="D42" s="188"/>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9"/>
      <c r="AL42" s="120"/>
      <c r="AM42" s="120"/>
      <c r="AN42" s="120"/>
      <c r="AO42" s="120"/>
      <c r="AP42" s="120"/>
      <c r="AQ42" s="121"/>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9"/>
      <c r="AL43" s="120"/>
      <c r="AM43" s="120"/>
      <c r="AN43" s="120"/>
      <c r="AO43" s="120"/>
      <c r="AP43" s="120"/>
      <c r="AQ43" s="121"/>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9"/>
      <c r="AL44" s="120"/>
      <c r="AM44" s="120"/>
      <c r="AN44" s="120"/>
      <c r="AO44" s="120"/>
      <c r="AP44" s="120"/>
      <c r="AQ44" s="121"/>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9"/>
      <c r="AL45" s="120"/>
      <c r="AM45" s="120"/>
      <c r="AN45" s="120"/>
      <c r="AO45" s="120"/>
      <c r="AP45" s="120"/>
      <c r="AQ45" s="121"/>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9"/>
      <c r="AL46" s="120"/>
      <c r="AM46" s="120"/>
      <c r="AN46" s="120"/>
      <c r="AO46" s="120"/>
      <c r="AP46" s="120"/>
      <c r="AQ46" s="121"/>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9"/>
      <c r="AL47" s="120"/>
      <c r="AM47" s="120"/>
      <c r="AN47" s="120"/>
      <c r="AO47" s="120"/>
      <c r="AP47" s="120"/>
      <c r="AQ47" s="121"/>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9"/>
      <c r="AL48" s="120"/>
      <c r="AM48" s="120"/>
      <c r="AN48" s="120"/>
      <c r="AO48" s="120"/>
      <c r="AP48" s="120"/>
      <c r="AQ48" s="121"/>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9"/>
      <c r="AL49" s="120"/>
      <c r="AM49" s="120"/>
      <c r="AN49" s="120"/>
      <c r="AO49" s="120"/>
      <c r="AP49" s="120"/>
      <c r="AQ49" s="121"/>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9"/>
      <c r="AL50" s="120"/>
      <c r="AM50" s="120"/>
      <c r="AN50" s="120"/>
      <c r="AO50" s="120"/>
      <c r="AP50" s="120"/>
      <c r="AQ50" s="121"/>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9"/>
      <c r="AL51" s="120"/>
      <c r="AM51" s="120"/>
      <c r="AN51" s="120"/>
      <c r="AO51" s="120"/>
      <c r="AP51" s="120"/>
      <c r="AQ51" s="121"/>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9"/>
      <c r="AL52" s="120"/>
      <c r="AM52" s="120"/>
      <c r="AN52" s="120"/>
      <c r="AO52" s="120"/>
      <c r="AP52" s="120"/>
      <c r="AQ52" s="121"/>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9"/>
      <c r="AL53" s="120"/>
      <c r="AM53" s="120"/>
      <c r="AN53" s="120"/>
      <c r="AO53" s="120"/>
      <c r="AP53" s="120"/>
      <c r="AQ53" s="121"/>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9"/>
      <c r="AL54" s="120"/>
      <c r="AM54" s="120"/>
      <c r="AN54" s="120"/>
      <c r="AO54" s="120"/>
      <c r="AP54" s="120"/>
      <c r="AQ54" s="121"/>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9"/>
      <c r="AL55" s="120"/>
      <c r="AM55" s="120"/>
      <c r="AN55" s="120"/>
      <c r="AO55" s="120"/>
      <c r="AP55" s="120"/>
      <c r="AQ55" s="121"/>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9"/>
      <c r="AL56" s="120"/>
      <c r="AM56" s="120"/>
      <c r="AN56" s="120"/>
      <c r="AO56" s="120"/>
      <c r="AP56" s="120"/>
      <c r="AQ56" s="121"/>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9"/>
      <c r="AL57" s="120"/>
      <c r="AM57" s="120"/>
      <c r="AN57" s="120"/>
      <c r="AO57" s="120"/>
      <c r="AP57" s="120"/>
      <c r="AQ57" s="121"/>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9"/>
      <c r="AL58" s="120"/>
      <c r="AM58" s="120"/>
      <c r="AN58" s="120"/>
      <c r="AO58" s="120"/>
      <c r="AP58" s="120"/>
      <c r="AQ58" s="121"/>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9"/>
      <c r="AL59" s="120"/>
      <c r="AM59" s="120"/>
      <c r="AN59" s="120"/>
      <c r="AO59" s="120"/>
      <c r="AP59" s="120"/>
      <c r="AQ59" s="121"/>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9"/>
      <c r="AL60" s="120"/>
      <c r="AM60" s="120"/>
      <c r="AN60" s="120"/>
      <c r="AO60" s="120"/>
      <c r="AP60" s="120"/>
      <c r="AQ60" s="121"/>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9"/>
      <c r="AL61" s="120"/>
      <c r="AM61" s="120"/>
      <c r="AN61" s="120"/>
      <c r="AO61" s="120"/>
      <c r="AP61" s="120"/>
      <c r="AQ61" s="121"/>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9"/>
      <c r="AL62" s="120"/>
      <c r="AM62" s="120"/>
      <c r="AN62" s="120"/>
      <c r="AO62" s="120"/>
      <c r="AP62" s="120"/>
      <c r="AQ62" s="121"/>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9"/>
      <c r="AL63" s="120"/>
      <c r="AM63" s="120"/>
      <c r="AN63" s="120"/>
      <c r="AO63" s="120"/>
      <c r="AP63" s="120"/>
      <c r="AQ63" s="121"/>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9"/>
      <c r="AL64" s="120"/>
      <c r="AM64" s="120"/>
      <c r="AN64" s="120"/>
      <c r="AO64" s="120"/>
      <c r="AP64" s="120"/>
      <c r="AQ64" s="121"/>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9"/>
      <c r="AL65" s="120"/>
      <c r="AM65" s="120"/>
      <c r="AN65" s="120"/>
      <c r="AO65" s="120"/>
      <c r="AP65" s="120"/>
      <c r="AQ65" s="121"/>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9"/>
      <c r="AL66" s="120"/>
      <c r="AM66" s="120"/>
      <c r="AN66" s="120"/>
      <c r="AO66" s="120"/>
      <c r="AP66" s="120"/>
      <c r="AQ66" s="121"/>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9"/>
      <c r="AL67" s="120"/>
      <c r="AM67" s="120"/>
      <c r="AN67" s="120"/>
      <c r="AO67" s="120"/>
      <c r="AP67" s="120"/>
      <c r="AQ67" s="121"/>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9"/>
      <c r="AL68" s="120"/>
      <c r="AM68" s="120"/>
      <c r="AN68" s="120"/>
      <c r="AO68" s="120"/>
      <c r="AP68" s="120"/>
      <c r="AQ68" s="121"/>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9"/>
      <c r="AL69" s="120"/>
      <c r="AM69" s="120"/>
      <c r="AN69" s="120"/>
      <c r="AO69" s="120"/>
      <c r="AP69" s="120"/>
      <c r="AQ69" s="121"/>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9"/>
      <c r="AL70" s="120"/>
      <c r="AM70" s="120"/>
      <c r="AN70" s="120"/>
      <c r="AO70" s="120"/>
      <c r="AP70" s="120"/>
      <c r="AQ70" s="121"/>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9"/>
      <c r="AL71" s="120"/>
      <c r="AM71" s="120"/>
      <c r="AN71" s="120"/>
      <c r="AO71" s="120"/>
      <c r="AP71" s="120"/>
      <c r="AQ71" s="121"/>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9"/>
      <c r="AL72" s="120"/>
      <c r="AM72" s="120"/>
      <c r="AN72" s="120"/>
      <c r="AO72" s="120"/>
      <c r="AP72" s="120"/>
      <c r="AQ72" s="121"/>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9"/>
      <c r="AL73" s="120"/>
      <c r="AM73" s="120"/>
      <c r="AN73" s="120"/>
      <c r="AO73" s="120"/>
      <c r="AP73" s="120"/>
      <c r="AQ73" s="121"/>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9"/>
      <c r="AL74" s="120"/>
      <c r="AM74" s="120"/>
      <c r="AN74" s="120"/>
      <c r="AO74" s="120"/>
      <c r="AP74" s="120"/>
      <c r="AQ74" s="121"/>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9"/>
      <c r="AL75" s="120"/>
      <c r="AM75" s="120"/>
      <c r="AN75" s="120"/>
      <c r="AO75" s="120"/>
      <c r="AP75" s="120"/>
      <c r="AQ75" s="121"/>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9"/>
      <c r="AL76" s="120"/>
      <c r="AM76" s="120"/>
      <c r="AN76" s="120"/>
      <c r="AO76" s="120"/>
      <c r="AP76" s="120"/>
      <c r="AQ76" s="121"/>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9"/>
      <c r="AL77" s="120"/>
      <c r="AM77" s="120"/>
      <c r="AN77" s="120"/>
      <c r="AO77" s="120"/>
      <c r="AP77" s="120"/>
      <c r="AQ77" s="121"/>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9"/>
      <c r="AL78" s="120"/>
      <c r="AM78" s="120"/>
      <c r="AN78" s="120"/>
      <c r="AO78" s="120"/>
      <c r="AP78" s="120"/>
      <c r="AQ78" s="121"/>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9"/>
      <c r="AL79" s="120"/>
      <c r="AM79" s="120"/>
      <c r="AN79" s="120"/>
      <c r="AO79" s="120"/>
      <c r="AP79" s="120"/>
      <c r="AQ79" s="121"/>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9"/>
      <c r="AL80" s="120"/>
      <c r="AM80" s="120"/>
      <c r="AN80" s="120"/>
      <c r="AO80" s="120"/>
      <c r="AP80" s="120"/>
      <c r="AQ80" s="121"/>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9"/>
      <c r="AL81" s="120"/>
      <c r="AM81" s="120"/>
      <c r="AN81" s="120"/>
      <c r="AO81" s="120"/>
      <c r="AP81" s="120"/>
      <c r="AQ81" s="121"/>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9"/>
      <c r="AL82" s="120"/>
      <c r="AM82" s="120"/>
      <c r="AN82" s="120"/>
      <c r="AO82" s="120"/>
      <c r="AP82" s="120"/>
      <c r="AQ82" s="121"/>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9"/>
      <c r="AL83" s="120"/>
      <c r="AM83" s="120"/>
      <c r="AN83" s="120"/>
      <c r="AO83" s="120"/>
      <c r="AP83" s="120"/>
      <c r="AQ83" s="121"/>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9"/>
      <c r="AL84" s="120"/>
      <c r="AM84" s="120"/>
      <c r="AN84" s="120"/>
      <c r="AO84" s="120"/>
      <c r="AP84" s="120"/>
      <c r="AQ84" s="121"/>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9"/>
      <c r="AL85" s="120"/>
      <c r="AM85" s="120"/>
      <c r="AN85" s="120"/>
      <c r="AO85" s="120"/>
      <c r="AP85" s="120"/>
      <c r="AQ85" s="121"/>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9"/>
      <c r="AL86" s="120"/>
      <c r="AM86" s="120"/>
      <c r="AN86" s="120"/>
      <c r="AO86" s="120"/>
      <c r="AP86" s="120"/>
      <c r="AQ86" s="121"/>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9"/>
      <c r="AL87" s="120"/>
      <c r="AM87" s="120"/>
      <c r="AN87" s="120"/>
      <c r="AO87" s="120"/>
      <c r="AP87" s="120"/>
      <c r="AQ87" s="121"/>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9"/>
      <c r="AL88" s="120"/>
      <c r="AM88" s="120"/>
      <c r="AN88" s="120"/>
      <c r="AO88" s="120"/>
      <c r="AP88" s="120"/>
      <c r="AQ88" s="121"/>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9"/>
      <c r="AL89" s="120"/>
      <c r="AM89" s="120"/>
      <c r="AN89" s="120"/>
      <c r="AO89" s="120"/>
      <c r="AP89" s="120"/>
      <c r="AQ89" s="121"/>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9"/>
      <c r="AL90" s="120"/>
      <c r="AM90" s="120"/>
      <c r="AN90" s="120"/>
      <c r="AO90" s="120"/>
      <c r="AP90" s="120"/>
      <c r="AQ90" s="121"/>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9"/>
      <c r="AL91" s="120"/>
      <c r="AM91" s="120"/>
      <c r="AN91" s="120"/>
      <c r="AO91" s="120"/>
      <c r="AP91" s="120"/>
      <c r="AQ91" s="121"/>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9"/>
      <c r="AL92" s="120"/>
      <c r="AM92" s="120"/>
      <c r="AN92" s="120"/>
      <c r="AO92" s="120"/>
      <c r="AP92" s="120"/>
      <c r="AQ92" s="121"/>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9"/>
      <c r="AL93" s="120"/>
      <c r="AM93" s="120"/>
      <c r="AN93" s="120"/>
      <c r="AO93" s="120"/>
      <c r="AP93" s="120"/>
      <c r="AQ93" s="121"/>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9"/>
      <c r="AL94" s="120"/>
      <c r="AM94" s="120"/>
      <c r="AN94" s="120"/>
      <c r="AO94" s="120"/>
      <c r="AP94" s="120"/>
      <c r="AQ94" s="121"/>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9"/>
      <c r="AL95" s="120"/>
      <c r="AM95" s="120"/>
      <c r="AN95" s="120"/>
      <c r="AO95" s="120"/>
      <c r="AP95" s="120"/>
      <c r="AQ95" s="121"/>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2"/>
      <c r="AL96" s="123"/>
      <c r="AM96" s="123"/>
      <c r="AN96" s="123"/>
      <c r="AO96" s="123"/>
      <c r="AP96" s="123"/>
      <c r="AQ96" s="124"/>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4" t="s">
        <v>35</v>
      </c>
      <c r="AL97" s="185"/>
      <c r="AM97" s="185"/>
      <c r="AN97" s="185"/>
      <c r="AO97" s="185"/>
      <c r="AP97" s="185"/>
      <c r="AQ97" s="186"/>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9"/>
      <c r="AL98" s="190"/>
      <c r="AM98" s="190"/>
      <c r="AN98" s="190"/>
      <c r="AO98" s="190"/>
      <c r="AP98" s="190"/>
      <c r="AQ98" s="191"/>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2" t="s">
        <v>182</v>
      </c>
      <c r="AL99" s="193"/>
      <c r="AM99" s="193"/>
      <c r="AN99" s="193"/>
      <c r="AO99" s="193"/>
      <c r="AP99" s="193"/>
      <c r="AQ99" s="194"/>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2"/>
      <c r="AL100" s="193"/>
      <c r="AM100" s="193"/>
      <c r="AN100" s="193"/>
      <c r="AO100" s="193"/>
      <c r="AP100" s="193"/>
      <c r="AQ100" s="194"/>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2"/>
      <c r="AL101" s="193"/>
      <c r="AM101" s="193"/>
      <c r="AN101" s="193"/>
      <c r="AO101" s="193"/>
      <c r="AP101" s="193"/>
      <c r="AQ101" s="194"/>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2"/>
      <c r="AL102" s="193"/>
      <c r="AM102" s="193"/>
      <c r="AN102" s="193"/>
      <c r="AO102" s="193"/>
      <c r="AP102" s="193"/>
      <c r="AQ102" s="194"/>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2"/>
      <c r="AL103" s="193"/>
      <c r="AM103" s="193"/>
      <c r="AN103" s="193"/>
      <c r="AO103" s="193"/>
      <c r="AP103" s="193"/>
      <c r="AQ103" s="194"/>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2"/>
      <c r="AL104" s="193"/>
      <c r="AM104" s="193"/>
      <c r="AN104" s="193"/>
      <c r="AO104" s="193"/>
      <c r="AP104" s="193"/>
      <c r="AQ104" s="194"/>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2"/>
      <c r="AL105" s="193"/>
      <c r="AM105" s="193"/>
      <c r="AN105" s="193"/>
      <c r="AO105" s="193"/>
      <c r="AP105" s="193"/>
      <c r="AQ105" s="194"/>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2"/>
      <c r="AL106" s="193"/>
      <c r="AM106" s="193"/>
      <c r="AN106" s="193"/>
      <c r="AO106" s="193"/>
      <c r="AP106" s="193"/>
      <c r="AQ106" s="194"/>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2"/>
      <c r="AL107" s="193"/>
      <c r="AM107" s="193"/>
      <c r="AN107" s="193"/>
      <c r="AO107" s="193"/>
      <c r="AP107" s="193"/>
      <c r="AQ107" s="194"/>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2"/>
      <c r="AL108" s="193"/>
      <c r="AM108" s="193"/>
      <c r="AN108" s="193"/>
      <c r="AO108" s="193"/>
      <c r="AP108" s="193"/>
      <c r="AQ108" s="194"/>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2"/>
      <c r="AL109" s="193"/>
      <c r="AM109" s="193"/>
      <c r="AN109" s="193"/>
      <c r="AO109" s="193"/>
      <c r="AP109" s="193"/>
      <c r="AQ109" s="194"/>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2"/>
      <c r="AL110" s="193"/>
      <c r="AM110" s="193"/>
      <c r="AN110" s="193"/>
      <c r="AO110" s="193"/>
      <c r="AP110" s="193"/>
      <c r="AQ110" s="194"/>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2"/>
      <c r="AL111" s="193"/>
      <c r="AM111" s="193"/>
      <c r="AN111" s="193"/>
      <c r="AO111" s="193"/>
      <c r="AP111" s="193"/>
      <c r="AQ111" s="194"/>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2"/>
      <c r="AL112" s="193"/>
      <c r="AM112" s="193"/>
      <c r="AN112" s="193"/>
      <c r="AO112" s="193"/>
      <c r="AP112" s="193"/>
      <c r="AQ112" s="194"/>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2"/>
      <c r="AL113" s="193"/>
      <c r="AM113" s="193"/>
      <c r="AN113" s="193"/>
      <c r="AO113" s="193"/>
      <c r="AP113" s="193"/>
      <c r="AQ113" s="194"/>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2"/>
      <c r="AL114" s="193"/>
      <c r="AM114" s="193"/>
      <c r="AN114" s="193"/>
      <c r="AO114" s="193"/>
      <c r="AP114" s="193"/>
      <c r="AQ114" s="194"/>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2"/>
      <c r="AL115" s="193"/>
      <c r="AM115" s="193"/>
      <c r="AN115" s="193"/>
      <c r="AO115" s="193"/>
      <c r="AP115" s="193"/>
      <c r="AQ115" s="194"/>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2"/>
      <c r="AL116" s="193"/>
      <c r="AM116" s="193"/>
      <c r="AN116" s="193"/>
      <c r="AO116" s="193"/>
      <c r="AP116" s="193"/>
      <c r="AQ116" s="194"/>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5"/>
      <c r="AL117" s="196"/>
      <c r="AM117" s="196"/>
      <c r="AN117" s="196"/>
      <c r="AO117" s="196"/>
      <c r="AP117" s="196"/>
      <c r="AQ117" s="197"/>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39.6">
      <c r="A6" s="50" t="s">
        <v>115</v>
      </c>
      <c r="B6" s="68" t="str">
        <f>B7</f>
        <v>2016</v>
      </c>
      <c r="C6" s="68" t="str">
        <f t="shared" ref="C6:AX6" si="6">C7</f>
        <v>200000</v>
      </c>
      <c r="D6" s="68" t="str">
        <f t="shared" si="6"/>
        <v>46</v>
      </c>
      <c r="E6" s="68" t="str">
        <f t="shared" si="6"/>
        <v>04</v>
      </c>
      <c r="F6" s="68" t="str">
        <f t="shared" si="6"/>
        <v>0</v>
      </c>
      <c r="G6" s="68" t="str">
        <f t="shared" si="6"/>
        <v>000</v>
      </c>
      <c r="H6" s="68" t="str">
        <f t="shared" si="6"/>
        <v>長野県</v>
      </c>
      <c r="I6" s="68" t="str">
        <f t="shared" si="6"/>
        <v>法適用</v>
      </c>
      <c r="J6" s="68" t="str">
        <f t="shared" si="6"/>
        <v>電気事業</v>
      </c>
      <c r="K6" s="68" t="str">
        <f t="shared" si="6"/>
        <v/>
      </c>
      <c r="L6" s="69">
        <f t="shared" si="6"/>
        <v>70.400000000000006</v>
      </c>
      <c r="M6" s="70">
        <f t="shared" si="6"/>
        <v>14</v>
      </c>
      <c r="N6" s="70" t="str">
        <f t="shared" si="6"/>
        <v>-</v>
      </c>
      <c r="O6" s="70" t="str">
        <f t="shared" si="6"/>
        <v>-</v>
      </c>
      <c r="P6" s="70" t="str">
        <f t="shared" si="6"/>
        <v>-</v>
      </c>
      <c r="Q6" s="70" t="str">
        <f t="shared" si="6"/>
        <v>-</v>
      </c>
      <c r="R6" s="71" t="str">
        <f>R7</f>
        <v>平成32年3月31日　美和発電所　ほか</v>
      </c>
      <c r="S6" s="72" t="str">
        <f t="shared" si="6"/>
        <v>平成31年9月30日　大鹿第２発電所</v>
      </c>
      <c r="T6" s="68" t="str">
        <f t="shared" si="6"/>
        <v>無</v>
      </c>
      <c r="U6" s="72" t="str">
        <f t="shared" si="6"/>
        <v>中部電力株式会社</v>
      </c>
      <c r="V6" s="69" t="str">
        <f t="shared" si="6"/>
        <v>-</v>
      </c>
      <c r="W6" s="70">
        <f>W7</f>
        <v>361736</v>
      </c>
      <c r="X6" s="70">
        <f t="shared" si="6"/>
        <v>360558</v>
      </c>
      <c r="Y6" s="70">
        <f t="shared" si="6"/>
        <v>361506</v>
      </c>
      <c r="Z6" s="70">
        <f t="shared" si="6"/>
        <v>416583</v>
      </c>
      <c r="AA6" s="70">
        <f t="shared" si="6"/>
        <v>381417</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361736</v>
      </c>
      <c r="AR6" s="70">
        <f t="shared" si="6"/>
        <v>360558</v>
      </c>
      <c r="AS6" s="70">
        <f t="shared" si="6"/>
        <v>361506</v>
      </c>
      <c r="AT6" s="70">
        <f t="shared" si="6"/>
        <v>416583</v>
      </c>
      <c r="AU6" s="70">
        <f t="shared" si="6"/>
        <v>381417</v>
      </c>
      <c r="AV6" s="70">
        <f t="shared" si="6"/>
        <v>3165397</v>
      </c>
      <c r="AW6" s="70">
        <f t="shared" si="6"/>
        <v>473580</v>
      </c>
      <c r="AX6" s="70">
        <f t="shared" si="6"/>
        <v>3638977</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39.6">
      <c r="A7" s="50"/>
      <c r="B7" s="78" t="s">
        <v>116</v>
      </c>
      <c r="C7" s="78" t="s">
        <v>117</v>
      </c>
      <c r="D7" s="78" t="s">
        <v>118</v>
      </c>
      <c r="E7" s="78" t="s">
        <v>119</v>
      </c>
      <c r="F7" s="78" t="s">
        <v>120</v>
      </c>
      <c r="G7" s="78" t="s">
        <v>121</v>
      </c>
      <c r="H7" s="78" t="s">
        <v>122</v>
      </c>
      <c r="I7" s="78" t="s">
        <v>123</v>
      </c>
      <c r="J7" s="78" t="s">
        <v>124</v>
      </c>
      <c r="K7" s="78" t="s">
        <v>125</v>
      </c>
      <c r="L7" s="79">
        <v>70.400000000000006</v>
      </c>
      <c r="M7" s="80">
        <v>14</v>
      </c>
      <c r="N7" s="80" t="s">
        <v>126</v>
      </c>
      <c r="O7" s="81" t="s">
        <v>126</v>
      </c>
      <c r="P7" s="81" t="s">
        <v>126</v>
      </c>
      <c r="Q7" s="81" t="s">
        <v>126</v>
      </c>
      <c r="R7" s="82" t="s">
        <v>127</v>
      </c>
      <c r="S7" s="82" t="s">
        <v>128</v>
      </c>
      <c r="T7" s="83" t="s">
        <v>129</v>
      </c>
      <c r="U7" s="82" t="s">
        <v>130</v>
      </c>
      <c r="V7" s="79" t="s">
        <v>126</v>
      </c>
      <c r="W7" s="81">
        <v>361736</v>
      </c>
      <c r="X7" s="81">
        <v>360558</v>
      </c>
      <c r="Y7" s="81">
        <v>361506</v>
      </c>
      <c r="Z7" s="81">
        <v>416583</v>
      </c>
      <c r="AA7" s="81">
        <v>381417</v>
      </c>
      <c r="AB7" s="81" t="s">
        <v>126</v>
      </c>
      <c r="AC7" s="81" t="s">
        <v>126</v>
      </c>
      <c r="AD7" s="81" t="s">
        <v>126</v>
      </c>
      <c r="AE7" s="81" t="s">
        <v>126</v>
      </c>
      <c r="AF7" s="81" t="s">
        <v>126</v>
      </c>
      <c r="AG7" s="81" t="s">
        <v>126</v>
      </c>
      <c r="AH7" s="81" t="s">
        <v>126</v>
      </c>
      <c r="AI7" s="81" t="s">
        <v>126</v>
      </c>
      <c r="AJ7" s="81" t="s">
        <v>126</v>
      </c>
      <c r="AK7" s="81" t="s">
        <v>126</v>
      </c>
      <c r="AL7" s="81" t="s">
        <v>126</v>
      </c>
      <c r="AM7" s="81" t="s">
        <v>126</v>
      </c>
      <c r="AN7" s="81" t="s">
        <v>126</v>
      </c>
      <c r="AO7" s="81" t="s">
        <v>126</v>
      </c>
      <c r="AP7" s="81" t="s">
        <v>126</v>
      </c>
      <c r="AQ7" s="81">
        <v>361736</v>
      </c>
      <c r="AR7" s="81">
        <v>360558</v>
      </c>
      <c r="AS7" s="81">
        <v>361506</v>
      </c>
      <c r="AT7" s="81">
        <v>416583</v>
      </c>
      <c r="AU7" s="81">
        <v>381417</v>
      </c>
      <c r="AV7" s="81">
        <v>3165397</v>
      </c>
      <c r="AW7" s="81">
        <v>473580</v>
      </c>
      <c r="AX7" s="81">
        <v>3638977</v>
      </c>
      <c r="AY7" s="84">
        <v>106.4</v>
      </c>
      <c r="AZ7" s="84">
        <v>127.4</v>
      </c>
      <c r="BA7" s="84">
        <v>123.7</v>
      </c>
      <c r="BB7" s="84">
        <v>112.8</v>
      </c>
      <c r="BC7" s="84">
        <v>143.6</v>
      </c>
      <c r="BD7" s="84">
        <v>110.1</v>
      </c>
      <c r="BE7" s="84">
        <v>119.7</v>
      </c>
      <c r="BF7" s="84">
        <v>125.7</v>
      </c>
      <c r="BG7" s="84">
        <v>129.69999999999999</v>
      </c>
      <c r="BH7" s="84">
        <v>135.9</v>
      </c>
      <c r="BI7" s="84">
        <v>100</v>
      </c>
      <c r="BJ7" s="84">
        <v>118.6</v>
      </c>
      <c r="BK7" s="84">
        <v>142</v>
      </c>
      <c r="BL7" s="84">
        <v>128.1</v>
      </c>
      <c r="BM7" s="84">
        <v>114.7</v>
      </c>
      <c r="BN7" s="84">
        <v>145.30000000000001</v>
      </c>
      <c r="BO7" s="84">
        <v>112.7</v>
      </c>
      <c r="BP7" s="84">
        <v>121.8</v>
      </c>
      <c r="BQ7" s="84">
        <v>124.8</v>
      </c>
      <c r="BR7" s="84">
        <v>130.4</v>
      </c>
      <c r="BS7" s="84">
        <v>136.30000000000001</v>
      </c>
      <c r="BT7" s="84">
        <v>100</v>
      </c>
      <c r="BU7" s="84">
        <v>1502.8</v>
      </c>
      <c r="BV7" s="84">
        <v>1327.4</v>
      </c>
      <c r="BW7" s="84">
        <v>256.39999999999998</v>
      </c>
      <c r="BX7" s="84">
        <v>256.39999999999998</v>
      </c>
      <c r="BY7" s="84">
        <v>244.1</v>
      </c>
      <c r="BZ7" s="84">
        <v>1317.9</v>
      </c>
      <c r="CA7" s="84">
        <v>992.4</v>
      </c>
      <c r="CB7" s="84">
        <v>638.79999999999995</v>
      </c>
      <c r="CC7" s="84">
        <v>716.7</v>
      </c>
      <c r="CD7" s="84">
        <v>688</v>
      </c>
      <c r="CE7" s="84">
        <v>100</v>
      </c>
      <c r="CF7" s="84">
        <v>7537.3</v>
      </c>
      <c r="CG7" s="84">
        <v>6574.7</v>
      </c>
      <c r="CH7" s="84">
        <v>7212.3</v>
      </c>
      <c r="CI7" s="84">
        <v>6642.4</v>
      </c>
      <c r="CJ7" s="84">
        <v>7044.9</v>
      </c>
      <c r="CK7" s="84">
        <v>7970</v>
      </c>
      <c r="CL7" s="84">
        <v>7914.4</v>
      </c>
      <c r="CM7" s="84">
        <v>7493.6</v>
      </c>
      <c r="CN7" s="84">
        <v>8014.2</v>
      </c>
      <c r="CO7" s="84">
        <v>8260</v>
      </c>
      <c r="CP7" s="81">
        <v>1241070</v>
      </c>
      <c r="CQ7" s="81">
        <v>1491243</v>
      </c>
      <c r="CR7" s="81">
        <v>1438753</v>
      </c>
      <c r="CS7" s="81">
        <v>1444415</v>
      </c>
      <c r="CT7" s="81">
        <v>2033424</v>
      </c>
      <c r="CU7" s="81">
        <v>1043769</v>
      </c>
      <c r="CV7" s="81">
        <v>1160012</v>
      </c>
      <c r="CW7" s="81">
        <v>1146099</v>
      </c>
      <c r="CX7" s="81">
        <v>1494682</v>
      </c>
      <c r="CY7" s="81">
        <v>1543942</v>
      </c>
      <c r="CZ7" s="81">
        <v>99050</v>
      </c>
      <c r="DA7" s="84">
        <v>41.7</v>
      </c>
      <c r="DB7" s="84">
        <v>41.6</v>
      </c>
      <c r="DC7" s="84">
        <v>41.7</v>
      </c>
      <c r="DD7" s="84">
        <v>47.9</v>
      </c>
      <c r="DE7" s="84">
        <v>44</v>
      </c>
      <c r="DF7" s="84">
        <v>37.299999999999997</v>
      </c>
      <c r="DG7" s="84">
        <v>36.299999999999997</v>
      </c>
      <c r="DH7" s="84">
        <v>38.4</v>
      </c>
      <c r="DI7" s="84">
        <v>37.700000000000003</v>
      </c>
      <c r="DJ7" s="84">
        <v>36.200000000000003</v>
      </c>
      <c r="DK7" s="84">
        <v>15.3</v>
      </c>
      <c r="DL7" s="84">
        <v>14.5</v>
      </c>
      <c r="DM7" s="84">
        <v>21.7</v>
      </c>
      <c r="DN7" s="84">
        <v>23.3</v>
      </c>
      <c r="DO7" s="84">
        <v>20.8</v>
      </c>
      <c r="DP7" s="84">
        <v>22.3</v>
      </c>
      <c r="DQ7" s="84">
        <v>22.1</v>
      </c>
      <c r="DR7" s="84">
        <v>21.1</v>
      </c>
      <c r="DS7" s="84">
        <v>20</v>
      </c>
      <c r="DT7" s="84">
        <v>18.2</v>
      </c>
      <c r="DU7" s="84">
        <v>250.7</v>
      </c>
      <c r="DV7" s="84">
        <v>201.3</v>
      </c>
      <c r="DW7" s="84">
        <v>162.69999999999999</v>
      </c>
      <c r="DX7" s="84">
        <v>162.5</v>
      </c>
      <c r="DY7" s="84">
        <v>158.6</v>
      </c>
      <c r="DZ7" s="84">
        <v>146.19999999999999</v>
      </c>
      <c r="EA7" s="84">
        <v>130.19999999999999</v>
      </c>
      <c r="EB7" s="84">
        <v>128.80000000000001</v>
      </c>
      <c r="EC7" s="84">
        <v>109.9</v>
      </c>
      <c r="ED7" s="84">
        <v>103.6</v>
      </c>
      <c r="EE7" s="84">
        <v>51.9</v>
      </c>
      <c r="EF7" s="84">
        <v>53.2</v>
      </c>
      <c r="EG7" s="84">
        <v>59.4</v>
      </c>
      <c r="EH7" s="84">
        <v>60.1</v>
      </c>
      <c r="EI7" s="84">
        <v>59.8</v>
      </c>
      <c r="EJ7" s="84">
        <v>57</v>
      </c>
      <c r="EK7" s="84">
        <v>57.7</v>
      </c>
      <c r="EL7" s="84">
        <v>59.8</v>
      </c>
      <c r="EM7" s="84">
        <v>59.6</v>
      </c>
      <c r="EN7" s="84">
        <v>60.3</v>
      </c>
      <c r="EO7" s="84">
        <v>4.2</v>
      </c>
      <c r="EP7" s="84">
        <v>30.3</v>
      </c>
      <c r="EQ7" s="84">
        <v>25.7</v>
      </c>
      <c r="ER7" s="84">
        <v>17.600000000000001</v>
      </c>
      <c r="ES7" s="84">
        <v>13</v>
      </c>
      <c r="ET7" s="84">
        <v>2.8</v>
      </c>
      <c r="EU7" s="84">
        <v>15.4</v>
      </c>
      <c r="EV7" s="84">
        <v>16.2</v>
      </c>
      <c r="EW7" s="84">
        <v>18.7</v>
      </c>
      <c r="EX7" s="84">
        <v>20.5</v>
      </c>
      <c r="EY7" s="81">
        <v>99050</v>
      </c>
      <c r="EZ7" s="84">
        <v>41.7</v>
      </c>
      <c r="FA7" s="84">
        <v>41.6</v>
      </c>
      <c r="FB7" s="84">
        <v>41.7</v>
      </c>
      <c r="FC7" s="84">
        <v>47.9</v>
      </c>
      <c r="FD7" s="84">
        <v>44</v>
      </c>
      <c r="FE7" s="84">
        <v>37.5</v>
      </c>
      <c r="FF7" s="84">
        <v>37</v>
      </c>
      <c r="FG7" s="84">
        <v>39.5</v>
      </c>
      <c r="FH7" s="84">
        <v>39.1</v>
      </c>
      <c r="FI7" s="84">
        <v>37.299999999999997</v>
      </c>
      <c r="FJ7" s="84">
        <v>15.3</v>
      </c>
      <c r="FK7" s="84">
        <v>14.5</v>
      </c>
      <c r="FL7" s="84">
        <v>21.7</v>
      </c>
      <c r="FM7" s="84">
        <v>23.3</v>
      </c>
      <c r="FN7" s="84">
        <v>20.8</v>
      </c>
      <c r="FO7" s="84">
        <v>23.1</v>
      </c>
      <c r="FP7" s="84">
        <v>22.6</v>
      </c>
      <c r="FQ7" s="84">
        <v>22</v>
      </c>
      <c r="FR7" s="84">
        <v>21.4</v>
      </c>
      <c r="FS7" s="84">
        <v>19.2</v>
      </c>
      <c r="FT7" s="84">
        <v>250.7</v>
      </c>
      <c r="FU7" s="84">
        <v>201.3</v>
      </c>
      <c r="FV7" s="84">
        <v>162.69999999999999</v>
      </c>
      <c r="FW7" s="84">
        <v>162.5</v>
      </c>
      <c r="FX7" s="84">
        <v>158.6</v>
      </c>
      <c r="FY7" s="84">
        <v>146</v>
      </c>
      <c r="FZ7" s="84">
        <v>120.9</v>
      </c>
      <c r="GA7" s="84">
        <v>105.7</v>
      </c>
      <c r="GB7" s="84">
        <v>89.4</v>
      </c>
      <c r="GC7" s="84">
        <v>83.2</v>
      </c>
      <c r="GD7" s="84">
        <v>51.9</v>
      </c>
      <c r="GE7" s="84">
        <v>53.2</v>
      </c>
      <c r="GF7" s="84">
        <v>59.4</v>
      </c>
      <c r="GG7" s="84">
        <v>60.1</v>
      </c>
      <c r="GH7" s="84">
        <v>59.8</v>
      </c>
      <c r="GI7" s="84">
        <v>57.6</v>
      </c>
      <c r="GJ7" s="84">
        <v>58.6</v>
      </c>
      <c r="GK7" s="84">
        <v>61.3</v>
      </c>
      <c r="GL7" s="84">
        <v>61.7</v>
      </c>
      <c r="GM7" s="84">
        <v>62.1</v>
      </c>
      <c r="GN7" s="84">
        <v>4.2</v>
      </c>
      <c r="GO7" s="84">
        <v>30.3</v>
      </c>
      <c r="GP7" s="84">
        <v>25.7</v>
      </c>
      <c r="GQ7" s="84">
        <v>17.600000000000001</v>
      </c>
      <c r="GR7" s="84">
        <v>13</v>
      </c>
      <c r="GS7" s="84">
        <v>1.8</v>
      </c>
      <c r="GT7" s="84">
        <v>12.3</v>
      </c>
      <c r="GU7" s="84">
        <v>11.9</v>
      </c>
      <c r="GV7" s="84">
        <v>13.3</v>
      </c>
      <c r="GW7" s="84">
        <v>14.4</v>
      </c>
      <c r="GX7" s="81" t="s">
        <v>126</v>
      </c>
      <c r="GY7" s="84" t="s">
        <v>126</v>
      </c>
      <c r="GZ7" s="84" t="s">
        <v>126</v>
      </c>
      <c r="HA7" s="84" t="s">
        <v>126</v>
      </c>
      <c r="HB7" s="84" t="s">
        <v>126</v>
      </c>
      <c r="HC7" s="84" t="s">
        <v>126</v>
      </c>
      <c r="HD7" s="84">
        <v>48.3</v>
      </c>
      <c r="HE7" s="84">
        <v>33.9</v>
      </c>
      <c r="HF7" s="84">
        <v>31.4</v>
      </c>
      <c r="HG7" s="84">
        <v>31.3</v>
      </c>
      <c r="HH7" s="84">
        <v>30.4</v>
      </c>
      <c r="HI7" s="84" t="s">
        <v>126</v>
      </c>
      <c r="HJ7" s="84" t="s">
        <v>126</v>
      </c>
      <c r="HK7" s="84" t="s">
        <v>126</v>
      </c>
      <c r="HL7" s="84" t="s">
        <v>126</v>
      </c>
      <c r="HM7" s="84" t="s">
        <v>126</v>
      </c>
      <c r="HN7" s="84">
        <v>2</v>
      </c>
      <c r="HO7" s="84">
        <v>1.8</v>
      </c>
      <c r="HP7" s="84">
        <v>4</v>
      </c>
      <c r="HQ7" s="84">
        <v>8.4</v>
      </c>
      <c r="HR7" s="84">
        <v>7.2</v>
      </c>
      <c r="HS7" s="84" t="s">
        <v>126</v>
      </c>
      <c r="HT7" s="84" t="s">
        <v>126</v>
      </c>
      <c r="HU7" s="84" t="s">
        <v>126</v>
      </c>
      <c r="HV7" s="84" t="s">
        <v>126</v>
      </c>
      <c r="HW7" s="84" t="s">
        <v>126</v>
      </c>
      <c r="HX7" s="84">
        <v>1.2</v>
      </c>
      <c r="HY7" s="84">
        <v>1.7</v>
      </c>
      <c r="HZ7" s="84">
        <v>0.8</v>
      </c>
      <c r="IA7" s="84">
        <v>0</v>
      </c>
      <c r="IB7" s="84">
        <v>0</v>
      </c>
      <c r="IC7" s="84" t="s">
        <v>126</v>
      </c>
      <c r="ID7" s="84" t="s">
        <v>126</v>
      </c>
      <c r="IE7" s="84" t="s">
        <v>126</v>
      </c>
      <c r="IF7" s="84" t="s">
        <v>126</v>
      </c>
      <c r="IG7" s="84" t="s">
        <v>126</v>
      </c>
      <c r="IH7" s="84">
        <v>57.5</v>
      </c>
      <c r="II7" s="84">
        <v>59.4</v>
      </c>
      <c r="IJ7" s="84">
        <v>70.8</v>
      </c>
      <c r="IK7" s="84">
        <v>73</v>
      </c>
      <c r="IL7" s="84">
        <v>76.599999999999994</v>
      </c>
      <c r="IM7" s="84" t="s">
        <v>126</v>
      </c>
      <c r="IN7" s="84" t="s">
        <v>126</v>
      </c>
      <c r="IO7" s="84" t="s">
        <v>126</v>
      </c>
      <c r="IP7" s="84" t="s">
        <v>126</v>
      </c>
      <c r="IQ7" s="84" t="s">
        <v>126</v>
      </c>
      <c r="IR7" s="84">
        <v>14.3</v>
      </c>
      <c r="IS7" s="84">
        <v>83.1</v>
      </c>
      <c r="IT7" s="84">
        <v>85.4</v>
      </c>
      <c r="IU7" s="84">
        <v>82.1</v>
      </c>
      <c r="IV7" s="84">
        <v>81.3</v>
      </c>
      <c r="IW7" s="81" t="s">
        <v>126</v>
      </c>
      <c r="IX7" s="84" t="s">
        <v>126</v>
      </c>
      <c r="IY7" s="84" t="s">
        <v>126</v>
      </c>
      <c r="IZ7" s="84" t="s">
        <v>126</v>
      </c>
      <c r="JA7" s="84" t="s">
        <v>126</v>
      </c>
      <c r="JB7" s="84" t="s">
        <v>126</v>
      </c>
      <c r="JC7" s="84">
        <v>16.3</v>
      </c>
      <c r="JD7" s="84">
        <v>15.1</v>
      </c>
      <c r="JE7" s="84">
        <v>15.1</v>
      </c>
      <c r="JF7" s="84">
        <v>14</v>
      </c>
      <c r="JG7" s="84">
        <v>15.5</v>
      </c>
      <c r="JH7" s="84" t="s">
        <v>126</v>
      </c>
      <c r="JI7" s="84" t="s">
        <v>126</v>
      </c>
      <c r="JJ7" s="84" t="s">
        <v>126</v>
      </c>
      <c r="JK7" s="84" t="s">
        <v>126</v>
      </c>
      <c r="JL7" s="84" t="s">
        <v>126</v>
      </c>
      <c r="JM7" s="84">
        <v>29.6</v>
      </c>
      <c r="JN7" s="84">
        <v>37.700000000000003</v>
      </c>
      <c r="JO7" s="84">
        <v>25.4</v>
      </c>
      <c r="JP7" s="84">
        <v>20.100000000000001</v>
      </c>
      <c r="JQ7" s="84">
        <v>29.9</v>
      </c>
      <c r="JR7" s="84" t="s">
        <v>126</v>
      </c>
      <c r="JS7" s="84" t="s">
        <v>126</v>
      </c>
      <c r="JT7" s="84" t="s">
        <v>126</v>
      </c>
      <c r="JU7" s="84" t="s">
        <v>126</v>
      </c>
      <c r="JV7" s="84" t="s">
        <v>126</v>
      </c>
      <c r="JW7" s="84">
        <v>344.4</v>
      </c>
      <c r="JX7" s="84">
        <v>259.60000000000002</v>
      </c>
      <c r="JY7" s="84">
        <v>226.2</v>
      </c>
      <c r="JZ7" s="84">
        <v>224.7</v>
      </c>
      <c r="KA7" s="84">
        <v>167.2</v>
      </c>
      <c r="KB7" s="84" t="s">
        <v>126</v>
      </c>
      <c r="KC7" s="84" t="s">
        <v>126</v>
      </c>
      <c r="KD7" s="84" t="s">
        <v>126</v>
      </c>
      <c r="KE7" s="84" t="s">
        <v>126</v>
      </c>
      <c r="KF7" s="84" t="s">
        <v>126</v>
      </c>
      <c r="KG7" s="84">
        <v>22.3</v>
      </c>
      <c r="KH7" s="84">
        <v>25.5</v>
      </c>
      <c r="KI7" s="84">
        <v>45.2</v>
      </c>
      <c r="KJ7" s="84">
        <v>48.7</v>
      </c>
      <c r="KK7" s="84">
        <v>53.3</v>
      </c>
      <c r="KL7" s="84" t="s">
        <v>126</v>
      </c>
      <c r="KM7" s="84" t="s">
        <v>126</v>
      </c>
      <c r="KN7" s="84" t="s">
        <v>126</v>
      </c>
      <c r="KO7" s="84" t="s">
        <v>126</v>
      </c>
      <c r="KP7" s="84" t="s">
        <v>126</v>
      </c>
      <c r="KQ7" s="84">
        <v>60.9</v>
      </c>
      <c r="KR7" s="84">
        <v>100</v>
      </c>
      <c r="KS7" s="84">
        <v>100</v>
      </c>
      <c r="KT7" s="84">
        <v>100</v>
      </c>
      <c r="KU7" s="84">
        <v>100</v>
      </c>
      <c r="KV7" s="81" t="s">
        <v>126</v>
      </c>
      <c r="KW7" s="84" t="s">
        <v>126</v>
      </c>
      <c r="KX7" s="84" t="s">
        <v>126</v>
      </c>
      <c r="KY7" s="84" t="s">
        <v>126</v>
      </c>
      <c r="KZ7" s="84" t="s">
        <v>126</v>
      </c>
      <c r="LA7" s="84" t="s">
        <v>126</v>
      </c>
      <c r="LB7" s="84">
        <v>12.1</v>
      </c>
      <c r="LC7" s="84">
        <v>7.1</v>
      </c>
      <c r="LD7" s="84">
        <v>8.9</v>
      </c>
      <c r="LE7" s="84">
        <v>11.8</v>
      </c>
      <c r="LF7" s="84">
        <v>15.3</v>
      </c>
      <c r="LG7" s="84" t="s">
        <v>126</v>
      </c>
      <c r="LH7" s="84" t="s">
        <v>126</v>
      </c>
      <c r="LI7" s="84" t="s">
        <v>126</v>
      </c>
      <c r="LJ7" s="84" t="s">
        <v>126</v>
      </c>
      <c r="LK7" s="84" t="s">
        <v>126</v>
      </c>
      <c r="LL7" s="84">
        <v>1.4</v>
      </c>
      <c r="LM7" s="84">
        <v>8.6</v>
      </c>
      <c r="LN7" s="84">
        <v>2</v>
      </c>
      <c r="LO7" s="84">
        <v>1.4</v>
      </c>
      <c r="LP7" s="84">
        <v>2.9</v>
      </c>
      <c r="LQ7" s="84" t="s">
        <v>126</v>
      </c>
      <c r="LR7" s="84" t="s">
        <v>126</v>
      </c>
      <c r="LS7" s="84" t="s">
        <v>126</v>
      </c>
      <c r="LT7" s="84" t="s">
        <v>126</v>
      </c>
      <c r="LU7" s="84" t="s">
        <v>126</v>
      </c>
      <c r="LV7" s="84">
        <v>298.60000000000002</v>
      </c>
      <c r="LW7" s="84">
        <v>1092.0999999999999</v>
      </c>
      <c r="LX7" s="84">
        <v>1128.5999999999999</v>
      </c>
      <c r="LY7" s="84">
        <v>596.79999999999995</v>
      </c>
      <c r="LZ7" s="84">
        <v>510.2</v>
      </c>
      <c r="MA7" s="84" t="s">
        <v>126</v>
      </c>
      <c r="MB7" s="84" t="s">
        <v>126</v>
      </c>
      <c r="MC7" s="84" t="s">
        <v>126</v>
      </c>
      <c r="MD7" s="84" t="s">
        <v>126</v>
      </c>
      <c r="ME7" s="84" t="s">
        <v>126</v>
      </c>
      <c r="MF7" s="84">
        <v>1.7</v>
      </c>
      <c r="MG7" s="84">
        <v>2.9</v>
      </c>
      <c r="MH7" s="84">
        <v>3.4</v>
      </c>
      <c r="MI7" s="84">
        <v>5.6</v>
      </c>
      <c r="MJ7" s="84">
        <v>11.5</v>
      </c>
      <c r="MK7" s="84" t="s">
        <v>126</v>
      </c>
      <c r="ML7" s="84" t="s">
        <v>126</v>
      </c>
      <c r="MM7" s="84" t="s">
        <v>126</v>
      </c>
      <c r="MN7" s="84" t="s">
        <v>126</v>
      </c>
      <c r="MO7" s="84" t="s">
        <v>126</v>
      </c>
      <c r="MP7" s="84">
        <v>77.7</v>
      </c>
      <c r="MQ7" s="84">
        <v>100</v>
      </c>
      <c r="MR7" s="84">
        <v>100</v>
      </c>
      <c r="MS7" s="84">
        <v>100</v>
      </c>
      <c r="MT7" s="84">
        <v>100</v>
      </c>
      <c r="MU7" s="84">
        <v>14</v>
      </c>
      <c r="MV7" s="84">
        <v>14</v>
      </c>
      <c r="MW7" s="84">
        <v>14</v>
      </c>
      <c r="MX7" s="84">
        <v>14</v>
      </c>
      <c r="MY7" s="84" t="s">
        <v>126</v>
      </c>
      <c r="MZ7" s="84" t="s">
        <v>126</v>
      </c>
      <c r="NA7" s="84" t="s">
        <v>126</v>
      </c>
      <c r="NB7" s="84" t="s">
        <v>126</v>
      </c>
      <c r="NC7" s="84" t="s">
        <v>126</v>
      </c>
      <c r="ND7" s="84" t="s">
        <v>126</v>
      </c>
      <c r="NE7" s="84" t="s">
        <v>126</v>
      </c>
      <c r="NF7" s="84" t="s">
        <v>126</v>
      </c>
      <c r="NG7" s="84" t="s">
        <v>126</v>
      </c>
      <c r="NH7" s="84" t="s">
        <v>126</v>
      </c>
      <c r="NI7" s="84" t="s">
        <v>126</v>
      </c>
      <c r="NJ7" s="84" t="s">
        <v>126</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131</v>
      </c>
      <c r="FB8" s="86"/>
      <c r="FC8" s="86"/>
      <c r="FD8" s="86"/>
      <c r="FE8" s="86"/>
      <c r="FF8" s="87"/>
      <c r="FG8" s="86"/>
      <c r="FH8" s="86"/>
      <c r="FI8" s="86" t="str">
        <f>FJ4</f>
        <v>修繕費比率（％）</v>
      </c>
      <c r="FJ8" s="86" t="b">
        <f>IF(SUM($M$6,$MU$7:$MX$7)=0,FALSE,TRUE)</f>
        <v>1</v>
      </c>
      <c r="FK8" s="88" t="s">
        <v>131</v>
      </c>
      <c r="FL8" s="86"/>
      <c r="FM8" s="86"/>
      <c r="FN8" s="86"/>
      <c r="FO8" s="86"/>
      <c r="FP8" s="86"/>
      <c r="FQ8" s="87"/>
      <c r="FR8" s="86"/>
      <c r="FS8" s="86" t="str">
        <f>FT4</f>
        <v>企業債残高対料金収入比率（％）</v>
      </c>
      <c r="FT8" s="86" t="b">
        <f>IF(SUM($M$6,$MU$7:$MX$7)=0,FALSE,TRUE)</f>
        <v>1</v>
      </c>
      <c r="FU8" s="88" t="s">
        <v>131</v>
      </c>
      <c r="FV8" s="86"/>
      <c r="FW8" s="86"/>
      <c r="FX8" s="86"/>
      <c r="FY8" s="86"/>
      <c r="FZ8" s="86"/>
      <c r="GA8" s="86"/>
      <c r="GB8" s="87"/>
      <c r="GC8" s="86" t="str">
        <f>GD4</f>
        <v>有形固定資産減価償却率（％）</v>
      </c>
      <c r="GD8" s="86" t="b">
        <f>IF(SUM($M$6,$MU$7:$MX$7)=0,FALSE,TRUE)</f>
        <v>1</v>
      </c>
      <c r="GE8" s="88" t="s">
        <v>131</v>
      </c>
      <c r="GF8" s="86"/>
      <c r="GG8" s="86"/>
      <c r="GH8" s="86"/>
      <c r="GI8" s="86"/>
      <c r="GJ8" s="86"/>
      <c r="GK8" s="86"/>
      <c r="GL8" s="86"/>
      <c r="GM8" s="86" t="str">
        <f>GN4</f>
        <v>FIT収入割合（％）</v>
      </c>
      <c r="GN8" s="86" t="b">
        <f>IF(SUM($M$6,$MU$7:$MX$7)=0,FALSE,TRUE)</f>
        <v>1</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f>IF(SUM($N$7,$MY$7:$NB$7)=0,FALSE,TRUE)</f>
        <v>0</v>
      </c>
      <c r="ID8" s="88" t="s">
        <v>131</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f>IF(SUM($O$7,$NC$7:$NF$7)=0,FALSE,TRUE)</f>
        <v>0</v>
      </c>
      <c r="KC8" s="88" t="s">
        <v>131</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f>IF(SUM($P$7,$NG$7:$NJ$7)=0,FALSE,TRUE)</f>
        <v>0</v>
      </c>
      <c r="MB8" s="88" t="s">
        <v>131</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（最大出力合計99,050kW）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（最大出力合計99,050kW）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f>AY7</f>
        <v>106.4</v>
      </c>
      <c r="AZ11" s="96">
        <f>AZ7</f>
        <v>127.4</v>
      </c>
      <c r="BA11" s="96">
        <f>BA7</f>
        <v>123.7</v>
      </c>
      <c r="BB11" s="96">
        <f>BB7</f>
        <v>112.8</v>
      </c>
      <c r="BC11" s="96">
        <f>BC7</f>
        <v>143.6</v>
      </c>
      <c r="BD11" s="85"/>
      <c r="BE11" s="85"/>
      <c r="BF11" s="85"/>
      <c r="BG11" s="85"/>
      <c r="BH11" s="85"/>
      <c r="BI11" s="95" t="s">
        <v>139</v>
      </c>
      <c r="BJ11" s="96">
        <f>BJ7</f>
        <v>118.6</v>
      </c>
      <c r="BK11" s="96">
        <f>BK7</f>
        <v>142</v>
      </c>
      <c r="BL11" s="96">
        <f>BL7</f>
        <v>128.1</v>
      </c>
      <c r="BM11" s="96">
        <f>BM7</f>
        <v>114.7</v>
      </c>
      <c r="BN11" s="96">
        <f>BN7</f>
        <v>145.30000000000001</v>
      </c>
      <c r="BO11" s="85"/>
      <c r="BP11" s="85"/>
      <c r="BQ11" s="85"/>
      <c r="BR11" s="85"/>
      <c r="BS11" s="85"/>
      <c r="BT11" s="95" t="s">
        <v>139</v>
      </c>
      <c r="BU11" s="96">
        <f>BU7</f>
        <v>1502.8</v>
      </c>
      <c r="BV11" s="96">
        <f>BV7</f>
        <v>1327.4</v>
      </c>
      <c r="BW11" s="96">
        <f>BW7</f>
        <v>256.39999999999998</v>
      </c>
      <c r="BX11" s="96">
        <f>BX7</f>
        <v>256.39999999999998</v>
      </c>
      <c r="BY11" s="96">
        <f>BY7</f>
        <v>244.1</v>
      </c>
      <c r="BZ11" s="85"/>
      <c r="CA11" s="85"/>
      <c r="CB11" s="85"/>
      <c r="CC11" s="85"/>
      <c r="CD11" s="85"/>
      <c r="CE11" s="95" t="s">
        <v>139</v>
      </c>
      <c r="CF11" s="96">
        <f>CF7</f>
        <v>7537.3</v>
      </c>
      <c r="CG11" s="96">
        <f>CG7</f>
        <v>6574.7</v>
      </c>
      <c r="CH11" s="96">
        <f>CH7</f>
        <v>7212.3</v>
      </c>
      <c r="CI11" s="96">
        <f>CI7</f>
        <v>6642.4</v>
      </c>
      <c r="CJ11" s="96">
        <f>CJ7</f>
        <v>7044.9</v>
      </c>
      <c r="CK11" s="85"/>
      <c r="CL11" s="85"/>
      <c r="CM11" s="85"/>
      <c r="CN11" s="85"/>
      <c r="CO11" s="95" t="s">
        <v>140</v>
      </c>
      <c r="CP11" s="97">
        <f>CP7</f>
        <v>1241070</v>
      </c>
      <c r="CQ11" s="97">
        <f>CQ7</f>
        <v>1491243</v>
      </c>
      <c r="CR11" s="97">
        <f>CR7</f>
        <v>1438753</v>
      </c>
      <c r="CS11" s="97">
        <f>CS7</f>
        <v>1444415</v>
      </c>
      <c r="CT11" s="97">
        <f>CT7</f>
        <v>2033424</v>
      </c>
      <c r="CU11" s="85"/>
      <c r="CV11" s="85"/>
      <c r="CW11" s="85"/>
      <c r="CX11" s="85"/>
      <c r="CY11" s="85"/>
      <c r="CZ11" s="95" t="s">
        <v>141</v>
      </c>
      <c r="DA11" s="96">
        <f>DA7</f>
        <v>41.7</v>
      </c>
      <c r="DB11" s="96">
        <f>DB7</f>
        <v>41.6</v>
      </c>
      <c r="DC11" s="96">
        <f>DC7</f>
        <v>41.7</v>
      </c>
      <c r="DD11" s="96">
        <f>DD7</f>
        <v>47.9</v>
      </c>
      <c r="DE11" s="96">
        <f>DE7</f>
        <v>44</v>
      </c>
      <c r="DF11" s="85"/>
      <c r="DG11" s="85"/>
      <c r="DH11" s="85"/>
      <c r="DI11" s="85"/>
      <c r="DJ11" s="95" t="s">
        <v>139</v>
      </c>
      <c r="DK11" s="96">
        <f>DK7</f>
        <v>15.3</v>
      </c>
      <c r="DL11" s="96">
        <f>DL7</f>
        <v>14.5</v>
      </c>
      <c r="DM11" s="96">
        <f>DM7</f>
        <v>21.7</v>
      </c>
      <c r="DN11" s="96">
        <f>DN7</f>
        <v>23.3</v>
      </c>
      <c r="DO11" s="96">
        <f>DO7</f>
        <v>20.8</v>
      </c>
      <c r="DP11" s="85"/>
      <c r="DQ11" s="85"/>
      <c r="DR11" s="85"/>
      <c r="DS11" s="85"/>
      <c r="DT11" s="95" t="s">
        <v>139</v>
      </c>
      <c r="DU11" s="96">
        <f>DU7</f>
        <v>250.7</v>
      </c>
      <c r="DV11" s="96">
        <f>DV7</f>
        <v>201.3</v>
      </c>
      <c r="DW11" s="96">
        <f>DW7</f>
        <v>162.69999999999999</v>
      </c>
      <c r="DX11" s="96">
        <f>DX7</f>
        <v>162.5</v>
      </c>
      <c r="DY11" s="96">
        <f>DY7</f>
        <v>158.6</v>
      </c>
      <c r="DZ11" s="85"/>
      <c r="EA11" s="85"/>
      <c r="EB11" s="85"/>
      <c r="EC11" s="85"/>
      <c r="ED11" s="95" t="s">
        <v>142</v>
      </c>
      <c r="EE11" s="96">
        <f>EE7</f>
        <v>51.9</v>
      </c>
      <c r="EF11" s="96">
        <f>EF7</f>
        <v>53.2</v>
      </c>
      <c r="EG11" s="96">
        <f>EG7</f>
        <v>59.4</v>
      </c>
      <c r="EH11" s="96">
        <f>EH7</f>
        <v>60.1</v>
      </c>
      <c r="EI11" s="96">
        <f>EI7</f>
        <v>59.8</v>
      </c>
      <c r="EJ11" s="85"/>
      <c r="EK11" s="85"/>
      <c r="EL11" s="85"/>
      <c r="EM11" s="85"/>
      <c r="EN11" s="95" t="s">
        <v>143</v>
      </c>
      <c r="EO11" s="96">
        <f>EO7</f>
        <v>4.2</v>
      </c>
      <c r="EP11" s="96">
        <f>EP7</f>
        <v>30.3</v>
      </c>
      <c r="EQ11" s="96">
        <f>EQ7</f>
        <v>25.7</v>
      </c>
      <c r="ER11" s="96">
        <f>ER7</f>
        <v>17.600000000000001</v>
      </c>
      <c r="ES11" s="96">
        <f>ES7</f>
        <v>13</v>
      </c>
      <c r="ET11" s="85"/>
      <c r="EU11" s="85"/>
      <c r="EV11" s="85"/>
      <c r="EW11" s="85"/>
      <c r="EX11" s="85"/>
      <c r="EY11" s="95" t="s">
        <v>144</v>
      </c>
      <c r="EZ11" s="96">
        <f>EZ7</f>
        <v>41.7</v>
      </c>
      <c r="FA11" s="96">
        <f>FA7</f>
        <v>41.6</v>
      </c>
      <c r="FB11" s="96">
        <f>FB7</f>
        <v>41.7</v>
      </c>
      <c r="FC11" s="96">
        <f>FC7</f>
        <v>47.9</v>
      </c>
      <c r="FD11" s="96">
        <f>FD7</f>
        <v>44</v>
      </c>
      <c r="FE11" s="85"/>
      <c r="FF11" s="85"/>
      <c r="FG11" s="85"/>
      <c r="FH11" s="85"/>
      <c r="FI11" s="95" t="s">
        <v>139</v>
      </c>
      <c r="FJ11" s="96">
        <f>FJ7</f>
        <v>15.3</v>
      </c>
      <c r="FK11" s="96">
        <f>FK7</f>
        <v>14.5</v>
      </c>
      <c r="FL11" s="96">
        <f>FL7</f>
        <v>21.7</v>
      </c>
      <c r="FM11" s="96">
        <f>FM7</f>
        <v>23.3</v>
      </c>
      <c r="FN11" s="96">
        <f>FN7</f>
        <v>20.8</v>
      </c>
      <c r="FO11" s="85"/>
      <c r="FP11" s="85"/>
      <c r="FQ11" s="85"/>
      <c r="FR11" s="85"/>
      <c r="FS11" s="95" t="s">
        <v>139</v>
      </c>
      <c r="FT11" s="96">
        <f>FT7</f>
        <v>250.7</v>
      </c>
      <c r="FU11" s="96">
        <f>FU7</f>
        <v>201.3</v>
      </c>
      <c r="FV11" s="96">
        <f>FV7</f>
        <v>162.69999999999999</v>
      </c>
      <c r="FW11" s="96">
        <f>FW7</f>
        <v>162.5</v>
      </c>
      <c r="FX11" s="96">
        <f>FX7</f>
        <v>158.6</v>
      </c>
      <c r="FY11" s="85"/>
      <c r="FZ11" s="85"/>
      <c r="GA11" s="85"/>
      <c r="GB11" s="85"/>
      <c r="GC11" s="95" t="s">
        <v>139</v>
      </c>
      <c r="GD11" s="96">
        <f>GD7</f>
        <v>51.9</v>
      </c>
      <c r="GE11" s="96">
        <f>GE7</f>
        <v>53.2</v>
      </c>
      <c r="GF11" s="96">
        <f>GF7</f>
        <v>59.4</v>
      </c>
      <c r="GG11" s="96">
        <f>GG7</f>
        <v>60.1</v>
      </c>
      <c r="GH11" s="96">
        <f>GH7</f>
        <v>59.8</v>
      </c>
      <c r="GI11" s="85"/>
      <c r="GJ11" s="85"/>
      <c r="GK11" s="85"/>
      <c r="GL11" s="85"/>
      <c r="GM11" s="95" t="s">
        <v>139</v>
      </c>
      <c r="GN11" s="96">
        <f>GN7</f>
        <v>4.2</v>
      </c>
      <c r="GO11" s="96">
        <f>GO7</f>
        <v>30.3</v>
      </c>
      <c r="GP11" s="96">
        <f>GP7</f>
        <v>25.7</v>
      </c>
      <c r="GQ11" s="96">
        <f>GQ7</f>
        <v>17.600000000000001</v>
      </c>
      <c r="GR11" s="96">
        <f>GR7</f>
        <v>13</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145</v>
      </c>
      <c r="HS11" s="96" t="str">
        <f>HS7</f>
        <v>-</v>
      </c>
      <c r="HT11" s="96" t="str">
        <f>HT7</f>
        <v>-</v>
      </c>
      <c r="HU11" s="96" t="str">
        <f>HU7</f>
        <v>-</v>
      </c>
      <c r="HV11" s="96" t="str">
        <f>HV7</f>
        <v>-</v>
      </c>
      <c r="HW11" s="96" t="str">
        <f>HW7</f>
        <v>-</v>
      </c>
      <c r="HX11" s="85"/>
      <c r="HY11" s="85"/>
      <c r="HZ11" s="85"/>
      <c r="IA11" s="85"/>
      <c r="IB11" s="95" t="s">
        <v>139</v>
      </c>
      <c r="IC11" s="96" t="str">
        <f>IC7</f>
        <v>-</v>
      </c>
      <c r="ID11" s="96" t="str">
        <f>ID7</f>
        <v>-</v>
      </c>
      <c r="IE11" s="96" t="str">
        <f>IE7</f>
        <v>-</v>
      </c>
      <c r="IF11" s="96" t="str">
        <f>IF7</f>
        <v>-</v>
      </c>
      <c r="IG11" s="96" t="str">
        <f>IG7</f>
        <v>-</v>
      </c>
      <c r="IH11" s="85"/>
      <c r="II11" s="85"/>
      <c r="IJ11" s="85"/>
      <c r="IK11" s="85"/>
      <c r="IL11" s="95" t="s">
        <v>145</v>
      </c>
      <c r="IM11" s="96" t="str">
        <f>IM7</f>
        <v>-</v>
      </c>
      <c r="IN11" s="96" t="str">
        <f>IN7</f>
        <v>-</v>
      </c>
      <c r="IO11" s="96" t="str">
        <f>IO7</f>
        <v>-</v>
      </c>
      <c r="IP11" s="96" t="str">
        <f>IP7</f>
        <v>-</v>
      </c>
      <c r="IQ11" s="96" t="str">
        <f>IQ7</f>
        <v>-</v>
      </c>
      <c r="IR11" s="85"/>
      <c r="IS11" s="85"/>
      <c r="IT11" s="85"/>
      <c r="IU11" s="85"/>
      <c r="IV11" s="85"/>
      <c r="IW11" s="95" t="s">
        <v>139</v>
      </c>
      <c r="IX11" s="96" t="str">
        <f>IX7</f>
        <v>-</v>
      </c>
      <c r="IY11" s="96" t="str">
        <f>IY7</f>
        <v>-</v>
      </c>
      <c r="IZ11" s="96" t="str">
        <f>IZ7</f>
        <v>-</v>
      </c>
      <c r="JA11" s="96" t="str">
        <f>JA7</f>
        <v>-</v>
      </c>
      <c r="JB11" s="96" t="str">
        <f>JB7</f>
        <v>-</v>
      </c>
      <c r="JC11" s="85"/>
      <c r="JD11" s="85"/>
      <c r="JE11" s="85"/>
      <c r="JF11" s="85"/>
      <c r="JG11" s="95" t="s">
        <v>145</v>
      </c>
      <c r="JH11" s="96" t="str">
        <f>JH7</f>
        <v>-</v>
      </c>
      <c r="JI11" s="96" t="str">
        <f>JI7</f>
        <v>-</v>
      </c>
      <c r="JJ11" s="96" t="str">
        <f>JJ7</f>
        <v>-</v>
      </c>
      <c r="JK11" s="96" t="str">
        <f>JK7</f>
        <v>-</v>
      </c>
      <c r="JL11" s="96" t="str">
        <f>JL7</f>
        <v>-</v>
      </c>
      <c r="JM11" s="85"/>
      <c r="JN11" s="85"/>
      <c r="JO11" s="85"/>
      <c r="JP11" s="85"/>
      <c r="JQ11" s="95" t="s">
        <v>139</v>
      </c>
      <c r="JR11" s="96" t="str">
        <f>JR7</f>
        <v>-</v>
      </c>
      <c r="JS11" s="96" t="str">
        <f>JS7</f>
        <v>-</v>
      </c>
      <c r="JT11" s="96" t="str">
        <f>JT7</f>
        <v>-</v>
      </c>
      <c r="JU11" s="96" t="str">
        <f>JU7</f>
        <v>-</v>
      </c>
      <c r="JV11" s="96" t="str">
        <f>JV7</f>
        <v>-</v>
      </c>
      <c r="JW11" s="85"/>
      <c r="JX11" s="85"/>
      <c r="JY11" s="85"/>
      <c r="JZ11" s="85"/>
      <c r="KA11" s="95" t="s">
        <v>139</v>
      </c>
      <c r="KB11" s="96" t="str">
        <f>KB7</f>
        <v>-</v>
      </c>
      <c r="KC11" s="96" t="str">
        <f>KC7</f>
        <v>-</v>
      </c>
      <c r="KD11" s="96" t="str">
        <f>KD7</f>
        <v>-</v>
      </c>
      <c r="KE11" s="96" t="str">
        <f>KE7</f>
        <v>-</v>
      </c>
      <c r="KF11" s="96" t="str">
        <f>KF7</f>
        <v>-</v>
      </c>
      <c r="KG11" s="85"/>
      <c r="KH11" s="85"/>
      <c r="KI11" s="85"/>
      <c r="KJ11" s="85"/>
      <c r="KK11" s="95" t="s">
        <v>139</v>
      </c>
      <c r="KL11" s="96" t="str">
        <f>KL7</f>
        <v>-</v>
      </c>
      <c r="KM11" s="96" t="str">
        <f>KM7</f>
        <v>-</v>
      </c>
      <c r="KN11" s="96" t="str">
        <f>KN7</f>
        <v>-</v>
      </c>
      <c r="KO11" s="96" t="str">
        <f>KO7</f>
        <v>-</v>
      </c>
      <c r="KP11" s="96" t="str">
        <f>KP7</f>
        <v>-</v>
      </c>
      <c r="KQ11" s="85"/>
      <c r="KR11" s="85"/>
      <c r="KS11" s="85"/>
      <c r="KT11" s="85"/>
      <c r="KU11" s="85"/>
      <c r="KV11" s="95" t="s">
        <v>139</v>
      </c>
      <c r="KW11" s="96" t="str">
        <f>KW7</f>
        <v>-</v>
      </c>
      <c r="KX11" s="96" t="str">
        <f>KX7</f>
        <v>-</v>
      </c>
      <c r="KY11" s="96" t="str">
        <f>KY7</f>
        <v>-</v>
      </c>
      <c r="KZ11" s="96" t="str">
        <f>KZ7</f>
        <v>-</v>
      </c>
      <c r="LA11" s="96" t="str">
        <f>LA7</f>
        <v>-</v>
      </c>
      <c r="LB11" s="85"/>
      <c r="LC11" s="85"/>
      <c r="LD11" s="85"/>
      <c r="LE11" s="85"/>
      <c r="LF11" s="95" t="s">
        <v>139</v>
      </c>
      <c r="LG11" s="96" t="str">
        <f>LG7</f>
        <v>-</v>
      </c>
      <c r="LH11" s="96" t="str">
        <f>LH7</f>
        <v>-</v>
      </c>
      <c r="LI11" s="96" t="str">
        <f>LI7</f>
        <v>-</v>
      </c>
      <c r="LJ11" s="96" t="str">
        <f>LJ7</f>
        <v>-</v>
      </c>
      <c r="LK11" s="96" t="str">
        <f>LK7</f>
        <v>-</v>
      </c>
      <c r="LL11" s="85"/>
      <c r="LM11" s="85"/>
      <c r="LN11" s="85"/>
      <c r="LO11" s="85"/>
      <c r="LP11" s="95" t="s">
        <v>139</v>
      </c>
      <c r="LQ11" s="96" t="str">
        <f>LQ7</f>
        <v>-</v>
      </c>
      <c r="LR11" s="96" t="str">
        <f>LR7</f>
        <v>-</v>
      </c>
      <c r="LS11" s="96" t="str">
        <f>LS7</f>
        <v>-</v>
      </c>
      <c r="LT11" s="96" t="str">
        <f>LT7</f>
        <v>-</v>
      </c>
      <c r="LU11" s="96" t="str">
        <f>LU7</f>
        <v>-</v>
      </c>
      <c r="LV11" s="85"/>
      <c r="LW11" s="85"/>
      <c r="LX11" s="85"/>
      <c r="LY11" s="85"/>
      <c r="LZ11" s="95" t="s">
        <v>139</v>
      </c>
      <c r="MA11" s="96" t="str">
        <f>MA7</f>
        <v>-</v>
      </c>
      <c r="MB11" s="96" t="str">
        <f>MB7</f>
        <v>-</v>
      </c>
      <c r="MC11" s="96" t="str">
        <f>MC7</f>
        <v>-</v>
      </c>
      <c r="MD11" s="96" t="str">
        <f>MD7</f>
        <v>-</v>
      </c>
      <c r="ME11" s="96" t="str">
        <f>ME7</f>
        <v>-</v>
      </c>
      <c r="MF11" s="85"/>
      <c r="MG11" s="85"/>
      <c r="MH11" s="85"/>
      <c r="MI11" s="85"/>
      <c r="MJ11" s="95" t="s">
        <v>139</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146</v>
      </c>
      <c r="AY12" s="96">
        <f>BD7</f>
        <v>110.1</v>
      </c>
      <c r="AZ12" s="96">
        <f>BE7</f>
        <v>119.7</v>
      </c>
      <c r="BA12" s="96">
        <f>BF7</f>
        <v>125.7</v>
      </c>
      <c r="BB12" s="96">
        <f>BG7</f>
        <v>129.69999999999999</v>
      </c>
      <c r="BC12" s="96">
        <f>BH7</f>
        <v>135.9</v>
      </c>
      <c r="BD12" s="85"/>
      <c r="BE12" s="85"/>
      <c r="BF12" s="85"/>
      <c r="BG12" s="85"/>
      <c r="BH12" s="85"/>
      <c r="BI12" s="95" t="s">
        <v>146</v>
      </c>
      <c r="BJ12" s="96">
        <f>BO7</f>
        <v>112.7</v>
      </c>
      <c r="BK12" s="96">
        <f>BP7</f>
        <v>121.8</v>
      </c>
      <c r="BL12" s="96">
        <f>BQ7</f>
        <v>124.8</v>
      </c>
      <c r="BM12" s="96">
        <f>BR7</f>
        <v>130.4</v>
      </c>
      <c r="BN12" s="96">
        <f>BS7</f>
        <v>136.30000000000001</v>
      </c>
      <c r="BO12" s="85"/>
      <c r="BP12" s="85"/>
      <c r="BQ12" s="85"/>
      <c r="BR12" s="85"/>
      <c r="BS12" s="85"/>
      <c r="BT12" s="95" t="s">
        <v>147</v>
      </c>
      <c r="BU12" s="96">
        <f>BZ7</f>
        <v>1317.9</v>
      </c>
      <c r="BV12" s="96">
        <f>CA7</f>
        <v>992.4</v>
      </c>
      <c r="BW12" s="96">
        <f>CB7</f>
        <v>638.79999999999995</v>
      </c>
      <c r="BX12" s="96">
        <f>CC7</f>
        <v>716.7</v>
      </c>
      <c r="BY12" s="96">
        <f>CD7</f>
        <v>688</v>
      </c>
      <c r="BZ12" s="85"/>
      <c r="CA12" s="85"/>
      <c r="CB12" s="85"/>
      <c r="CC12" s="85"/>
      <c r="CD12" s="85"/>
      <c r="CE12" s="95" t="s">
        <v>146</v>
      </c>
      <c r="CF12" s="96">
        <f>CK7</f>
        <v>7970</v>
      </c>
      <c r="CG12" s="96">
        <f>CL7</f>
        <v>7914.4</v>
      </c>
      <c r="CH12" s="96">
        <f>CM7</f>
        <v>7493.6</v>
      </c>
      <c r="CI12" s="96">
        <f>CN7</f>
        <v>8014.2</v>
      </c>
      <c r="CJ12" s="96">
        <f>CO7</f>
        <v>8260</v>
      </c>
      <c r="CK12" s="85"/>
      <c r="CL12" s="85"/>
      <c r="CM12" s="85"/>
      <c r="CN12" s="85"/>
      <c r="CO12" s="95" t="s">
        <v>146</v>
      </c>
      <c r="CP12" s="97">
        <f>CU7</f>
        <v>1043769</v>
      </c>
      <c r="CQ12" s="97">
        <f>CV7</f>
        <v>1160012</v>
      </c>
      <c r="CR12" s="97">
        <f>CW7</f>
        <v>1146099</v>
      </c>
      <c r="CS12" s="97">
        <f>CX7</f>
        <v>1494682</v>
      </c>
      <c r="CT12" s="97">
        <f>CY7</f>
        <v>1543942</v>
      </c>
      <c r="CU12" s="85"/>
      <c r="CV12" s="85"/>
      <c r="CW12" s="85"/>
      <c r="CX12" s="85"/>
      <c r="CY12" s="85"/>
      <c r="CZ12" s="95" t="s">
        <v>146</v>
      </c>
      <c r="DA12" s="96">
        <f>DF7</f>
        <v>37.299999999999997</v>
      </c>
      <c r="DB12" s="96">
        <f>DG7</f>
        <v>36.299999999999997</v>
      </c>
      <c r="DC12" s="96">
        <f>DH7</f>
        <v>38.4</v>
      </c>
      <c r="DD12" s="96">
        <f>DI7</f>
        <v>37.700000000000003</v>
      </c>
      <c r="DE12" s="96">
        <f>DJ7</f>
        <v>36.200000000000003</v>
      </c>
      <c r="DF12" s="85"/>
      <c r="DG12" s="85"/>
      <c r="DH12" s="85"/>
      <c r="DI12" s="85"/>
      <c r="DJ12" s="95" t="s">
        <v>146</v>
      </c>
      <c r="DK12" s="96">
        <f>DP7</f>
        <v>22.3</v>
      </c>
      <c r="DL12" s="96">
        <f>DQ7</f>
        <v>22.1</v>
      </c>
      <c r="DM12" s="96">
        <f>DR7</f>
        <v>21.1</v>
      </c>
      <c r="DN12" s="96">
        <f>DS7</f>
        <v>20</v>
      </c>
      <c r="DO12" s="96">
        <f>DT7</f>
        <v>18.2</v>
      </c>
      <c r="DP12" s="85"/>
      <c r="DQ12" s="85"/>
      <c r="DR12" s="85"/>
      <c r="DS12" s="85"/>
      <c r="DT12" s="95" t="s">
        <v>148</v>
      </c>
      <c r="DU12" s="96">
        <f>DZ7</f>
        <v>146.19999999999999</v>
      </c>
      <c r="DV12" s="96">
        <f>EA7</f>
        <v>130.19999999999999</v>
      </c>
      <c r="DW12" s="96">
        <f>EB7</f>
        <v>128.80000000000001</v>
      </c>
      <c r="DX12" s="96">
        <f>EC7</f>
        <v>109.9</v>
      </c>
      <c r="DY12" s="96">
        <f>ED7</f>
        <v>103.6</v>
      </c>
      <c r="DZ12" s="85"/>
      <c r="EA12" s="85"/>
      <c r="EB12" s="85"/>
      <c r="EC12" s="85"/>
      <c r="ED12" s="95" t="s">
        <v>146</v>
      </c>
      <c r="EE12" s="96">
        <f>EJ7</f>
        <v>57</v>
      </c>
      <c r="EF12" s="96">
        <f>EK7</f>
        <v>57.7</v>
      </c>
      <c r="EG12" s="96">
        <f>EL7</f>
        <v>59.8</v>
      </c>
      <c r="EH12" s="96">
        <f>EM7</f>
        <v>59.6</v>
      </c>
      <c r="EI12" s="96">
        <f>EN7</f>
        <v>60.3</v>
      </c>
      <c r="EJ12" s="85"/>
      <c r="EK12" s="85"/>
      <c r="EL12" s="85"/>
      <c r="EM12" s="85"/>
      <c r="EN12" s="95" t="s">
        <v>146</v>
      </c>
      <c r="EO12" s="96">
        <f>ET7</f>
        <v>2.8</v>
      </c>
      <c r="EP12" s="96">
        <f>EU7</f>
        <v>15.4</v>
      </c>
      <c r="EQ12" s="96">
        <f>EV7</f>
        <v>16.2</v>
      </c>
      <c r="ER12" s="96">
        <f>EW7</f>
        <v>18.7</v>
      </c>
      <c r="ES12" s="96">
        <f>EX7</f>
        <v>20.5</v>
      </c>
      <c r="ET12" s="85"/>
      <c r="EU12" s="85"/>
      <c r="EV12" s="85"/>
      <c r="EW12" s="85"/>
      <c r="EX12" s="85"/>
      <c r="EY12" s="95" t="s">
        <v>146</v>
      </c>
      <c r="EZ12" s="96">
        <f>IF($EZ$8,FE7,"-")</f>
        <v>37.5</v>
      </c>
      <c r="FA12" s="96">
        <f>IF($EZ$8,FF7,"-")</f>
        <v>37</v>
      </c>
      <c r="FB12" s="96">
        <f>IF($EZ$8,FG7,"-")</f>
        <v>39.5</v>
      </c>
      <c r="FC12" s="96">
        <f>IF($EZ$8,FH7,"-")</f>
        <v>39.1</v>
      </c>
      <c r="FD12" s="96">
        <f>IF($EZ$8,FI7,"-")</f>
        <v>37.299999999999997</v>
      </c>
      <c r="FE12" s="85"/>
      <c r="FF12" s="85"/>
      <c r="FG12" s="85"/>
      <c r="FH12" s="85"/>
      <c r="FI12" s="95" t="s">
        <v>146</v>
      </c>
      <c r="FJ12" s="96">
        <f>IF($FJ$8,FO7,"-")</f>
        <v>23.1</v>
      </c>
      <c r="FK12" s="96">
        <f>IF($FJ$8,FP7,"-")</f>
        <v>22.6</v>
      </c>
      <c r="FL12" s="96">
        <f>IF($FJ$8,FQ7,"-")</f>
        <v>22</v>
      </c>
      <c r="FM12" s="96">
        <f>IF($FJ$8,FR7,"-")</f>
        <v>21.4</v>
      </c>
      <c r="FN12" s="96">
        <f>IF($FJ$8,FS7,"-")</f>
        <v>19.2</v>
      </c>
      <c r="FO12" s="85"/>
      <c r="FP12" s="85"/>
      <c r="FQ12" s="85"/>
      <c r="FR12" s="85"/>
      <c r="FS12" s="95" t="s">
        <v>146</v>
      </c>
      <c r="FT12" s="96">
        <f>IF($FT$8,FY7,"-")</f>
        <v>146</v>
      </c>
      <c r="FU12" s="96">
        <f>IF($FT$8,FZ7,"-")</f>
        <v>120.9</v>
      </c>
      <c r="FV12" s="96">
        <f>IF($FT$8,GA7,"-")</f>
        <v>105.7</v>
      </c>
      <c r="FW12" s="96">
        <f>IF($FT$8,GB7,"-")</f>
        <v>89.4</v>
      </c>
      <c r="FX12" s="96">
        <f>IF($FT$8,GC7,"-")</f>
        <v>83.2</v>
      </c>
      <c r="FY12" s="85"/>
      <c r="FZ12" s="85"/>
      <c r="GA12" s="85"/>
      <c r="GB12" s="85"/>
      <c r="GC12" s="95" t="s">
        <v>146</v>
      </c>
      <c r="GD12" s="96">
        <f>IF($GD$8,GI7,"-")</f>
        <v>57.6</v>
      </c>
      <c r="GE12" s="96">
        <f>IF($GD$8,GJ7,"-")</f>
        <v>58.6</v>
      </c>
      <c r="GF12" s="96">
        <f>IF($GD$8,GK7,"-")</f>
        <v>61.3</v>
      </c>
      <c r="GG12" s="96">
        <f>IF($GD$8,GL7,"-")</f>
        <v>61.7</v>
      </c>
      <c r="GH12" s="96">
        <f>IF($GD$8,GM7,"-")</f>
        <v>62.1</v>
      </c>
      <c r="GI12" s="85"/>
      <c r="GJ12" s="85"/>
      <c r="GK12" s="85"/>
      <c r="GL12" s="85"/>
      <c r="GM12" s="95" t="s">
        <v>146</v>
      </c>
      <c r="GN12" s="96">
        <f>IF($GN$8,GS7,"-")</f>
        <v>1.8</v>
      </c>
      <c r="GO12" s="96">
        <f>IF($GN$8,GT7,"-")</f>
        <v>12.3</v>
      </c>
      <c r="GP12" s="96">
        <f>IF($GN$8,GU7,"-")</f>
        <v>11.9</v>
      </c>
      <c r="GQ12" s="96">
        <f>IF($GN$8,GV7,"-")</f>
        <v>13.3</v>
      </c>
      <c r="GR12" s="96">
        <f>IF($GN$8,GW7,"-")</f>
        <v>14.4</v>
      </c>
      <c r="GS12" s="85"/>
      <c r="GT12" s="85"/>
      <c r="GU12" s="85"/>
      <c r="GV12" s="85"/>
      <c r="GW12" s="85"/>
      <c r="GX12" s="95" t="s">
        <v>146</v>
      </c>
      <c r="GY12" s="96" t="str">
        <f>IF($GY$8,HD7,"-")</f>
        <v>-</v>
      </c>
      <c r="GZ12" s="96" t="str">
        <f>IF($GY$8,HE7,"-")</f>
        <v>-</v>
      </c>
      <c r="HA12" s="96" t="str">
        <f>IF($GY$8,HF7,"-")</f>
        <v>-</v>
      </c>
      <c r="HB12" s="96" t="str">
        <f>IF($GY$8,HG7,"-")</f>
        <v>-</v>
      </c>
      <c r="HC12" s="96" t="str">
        <f>IF($GY$8,HH7,"-")</f>
        <v>-</v>
      </c>
      <c r="HD12" s="85"/>
      <c r="HE12" s="85"/>
      <c r="HF12" s="85"/>
      <c r="HG12" s="85"/>
      <c r="HH12" s="95" t="s">
        <v>146</v>
      </c>
      <c r="HI12" s="96" t="str">
        <f>IF($HI$8,HN7,"-")</f>
        <v>-</v>
      </c>
      <c r="HJ12" s="96" t="str">
        <f>IF($HI$8,HO7,"-")</f>
        <v>-</v>
      </c>
      <c r="HK12" s="96" t="str">
        <f>IF($HI$8,HP7,"-")</f>
        <v>-</v>
      </c>
      <c r="HL12" s="96" t="str">
        <f>IF($HI$8,HQ7,"-")</f>
        <v>-</v>
      </c>
      <c r="HM12" s="96" t="str">
        <f>IF($HI$8,HR7,"-")</f>
        <v>-</v>
      </c>
      <c r="HN12" s="85"/>
      <c r="HO12" s="85"/>
      <c r="HP12" s="85"/>
      <c r="HQ12" s="85"/>
      <c r="HR12" s="95" t="s">
        <v>146</v>
      </c>
      <c r="HS12" s="96" t="str">
        <f>IF($HS$8,HX7,"-")</f>
        <v>-</v>
      </c>
      <c r="HT12" s="96" t="str">
        <f>IF($HS$8,HY7,"-")</f>
        <v>-</v>
      </c>
      <c r="HU12" s="96" t="str">
        <f>IF($HS$8,HZ7,"-")</f>
        <v>-</v>
      </c>
      <c r="HV12" s="96" t="str">
        <f>IF($HS$8,IA7,"-")</f>
        <v>-</v>
      </c>
      <c r="HW12" s="96" t="str">
        <f>IF($HS$8,IB7,"-")</f>
        <v>-</v>
      </c>
      <c r="HX12" s="85"/>
      <c r="HY12" s="85"/>
      <c r="HZ12" s="85"/>
      <c r="IA12" s="85"/>
      <c r="IB12" s="95" t="s">
        <v>146</v>
      </c>
      <c r="IC12" s="96" t="str">
        <f>IF($IC$8,IH7,"-")</f>
        <v>-</v>
      </c>
      <c r="ID12" s="96" t="str">
        <f>IF($IC$8,II7,"-")</f>
        <v>-</v>
      </c>
      <c r="IE12" s="96" t="str">
        <f>IF($IC$8,IJ7,"-")</f>
        <v>-</v>
      </c>
      <c r="IF12" s="96" t="str">
        <f>IF($IC$8,IK7,"-")</f>
        <v>-</v>
      </c>
      <c r="IG12" s="96" t="str">
        <f>IF($IC$8,IL7,"-")</f>
        <v>-</v>
      </c>
      <c r="IH12" s="85"/>
      <c r="II12" s="85"/>
      <c r="IJ12" s="85"/>
      <c r="IK12" s="85"/>
      <c r="IL12" s="95" t="s">
        <v>146</v>
      </c>
      <c r="IM12" s="96" t="str">
        <f>IF($IM$8,IR7,"-")</f>
        <v>-</v>
      </c>
      <c r="IN12" s="96" t="str">
        <f>IF($IM$8,IS7,"-")</f>
        <v>-</v>
      </c>
      <c r="IO12" s="96" t="str">
        <f>IF($IM$8,IT7,"-")</f>
        <v>-</v>
      </c>
      <c r="IP12" s="96" t="str">
        <f>IF($IM$8,IU7,"-")</f>
        <v>-</v>
      </c>
      <c r="IQ12" s="96" t="str">
        <f>IF($IM$8,IV7,"-")</f>
        <v>-</v>
      </c>
      <c r="IR12" s="85"/>
      <c r="IS12" s="85"/>
      <c r="IT12" s="85"/>
      <c r="IU12" s="85"/>
      <c r="IV12" s="85"/>
      <c r="IW12" s="95" t="s">
        <v>146</v>
      </c>
      <c r="IX12" s="96" t="str">
        <f>IF($IX$8,JC7,"-")</f>
        <v>-</v>
      </c>
      <c r="IY12" s="96" t="str">
        <f>IF($IX$8,JD7,"-")</f>
        <v>-</v>
      </c>
      <c r="IZ12" s="96" t="str">
        <f>IF($IX$8,JE7,"-")</f>
        <v>-</v>
      </c>
      <c r="JA12" s="96" t="str">
        <f>IF($IX$8,JF7,"-")</f>
        <v>-</v>
      </c>
      <c r="JB12" s="96" t="str">
        <f>IF($IX$8,JG7,"-")</f>
        <v>-</v>
      </c>
      <c r="JC12" s="85"/>
      <c r="JD12" s="85"/>
      <c r="JE12" s="85"/>
      <c r="JF12" s="85"/>
      <c r="JG12" s="95" t="s">
        <v>146</v>
      </c>
      <c r="JH12" s="96" t="str">
        <f>IF($JH$8,JM7,"-")</f>
        <v>-</v>
      </c>
      <c r="JI12" s="96" t="str">
        <f>IF($JH$8,JN7,"-")</f>
        <v>-</v>
      </c>
      <c r="JJ12" s="96" t="str">
        <f>IF($JH$8,JO7,"-")</f>
        <v>-</v>
      </c>
      <c r="JK12" s="96" t="str">
        <f>IF($JH$8,JP7,"-")</f>
        <v>-</v>
      </c>
      <c r="JL12" s="96" t="str">
        <f>IF($JH$8,JQ7,"-")</f>
        <v>-</v>
      </c>
      <c r="JM12" s="85"/>
      <c r="JN12" s="85"/>
      <c r="JO12" s="85"/>
      <c r="JP12" s="85"/>
      <c r="JQ12" s="95" t="s">
        <v>146</v>
      </c>
      <c r="JR12" s="96" t="str">
        <f>IF($JR$8,JW7,"-")</f>
        <v>-</v>
      </c>
      <c r="JS12" s="96" t="str">
        <f>IF($JR$8,JX7,"-")</f>
        <v>-</v>
      </c>
      <c r="JT12" s="96" t="str">
        <f>IF($JR$8,JY7,"-")</f>
        <v>-</v>
      </c>
      <c r="JU12" s="96" t="str">
        <f>IF($JR$8,JZ7,"-")</f>
        <v>-</v>
      </c>
      <c r="JV12" s="96" t="str">
        <f>IF($JR$8,KA7,"-")</f>
        <v>-</v>
      </c>
      <c r="JW12" s="85"/>
      <c r="JX12" s="85"/>
      <c r="JY12" s="85"/>
      <c r="JZ12" s="85"/>
      <c r="KA12" s="95" t="s">
        <v>146</v>
      </c>
      <c r="KB12" s="96" t="str">
        <f>IF($KB$8,KG7,"-")</f>
        <v>-</v>
      </c>
      <c r="KC12" s="96" t="str">
        <f>IF($KB$8,KH7,"-")</f>
        <v>-</v>
      </c>
      <c r="KD12" s="96" t="str">
        <f>IF($KB$8,KI7,"-")</f>
        <v>-</v>
      </c>
      <c r="KE12" s="96" t="str">
        <f>IF($KB$8,KJ7,"-")</f>
        <v>-</v>
      </c>
      <c r="KF12" s="96" t="str">
        <f>IF($KB$8,KK7,"-")</f>
        <v>-</v>
      </c>
      <c r="KG12" s="85"/>
      <c r="KH12" s="85"/>
      <c r="KI12" s="85"/>
      <c r="KJ12" s="85"/>
      <c r="KK12" s="95" t="s">
        <v>146</v>
      </c>
      <c r="KL12" s="96" t="str">
        <f>IF($KL$8,KQ7,"-")</f>
        <v>-</v>
      </c>
      <c r="KM12" s="96" t="str">
        <f>IF($KL$8,KR7,"-")</f>
        <v>-</v>
      </c>
      <c r="KN12" s="96" t="str">
        <f>IF($KL$8,KS7,"-")</f>
        <v>-</v>
      </c>
      <c r="KO12" s="96" t="str">
        <f>IF($KL$8,KT7,"-")</f>
        <v>-</v>
      </c>
      <c r="KP12" s="96" t="str">
        <f>IF($KL$8,KU7,"-")</f>
        <v>-</v>
      </c>
      <c r="KQ12" s="85"/>
      <c r="KR12" s="85"/>
      <c r="KS12" s="85"/>
      <c r="KT12" s="85"/>
      <c r="KU12" s="85"/>
      <c r="KV12" s="95" t="s">
        <v>146</v>
      </c>
      <c r="KW12" s="96" t="str">
        <f>IF($KW$8,LB7,"-")</f>
        <v>-</v>
      </c>
      <c r="KX12" s="96" t="str">
        <f>IF($KW$8,LC7,"-")</f>
        <v>-</v>
      </c>
      <c r="KY12" s="96" t="str">
        <f>IF($KW$8,LD7,"-")</f>
        <v>-</v>
      </c>
      <c r="KZ12" s="96" t="str">
        <f>IF($KW$8,LE7,"-")</f>
        <v>-</v>
      </c>
      <c r="LA12" s="96" t="str">
        <f>IF($KW$8,LF7,"-")</f>
        <v>-</v>
      </c>
      <c r="LB12" s="85"/>
      <c r="LC12" s="85"/>
      <c r="LD12" s="85"/>
      <c r="LE12" s="85"/>
      <c r="LF12" s="95" t="s">
        <v>146</v>
      </c>
      <c r="LG12" s="96" t="str">
        <f>IF($LG$8,LL7,"-")</f>
        <v>-</v>
      </c>
      <c r="LH12" s="96" t="str">
        <f>IF($LG$8,LM7,"-")</f>
        <v>-</v>
      </c>
      <c r="LI12" s="96" t="str">
        <f>IF($LG$8,LN7,"-")</f>
        <v>-</v>
      </c>
      <c r="LJ12" s="96" t="str">
        <f>IF($LG$8,LO7,"-")</f>
        <v>-</v>
      </c>
      <c r="LK12" s="96" t="str">
        <f>IF($LG$8,LP7,"-")</f>
        <v>-</v>
      </c>
      <c r="LL12" s="85"/>
      <c r="LM12" s="85"/>
      <c r="LN12" s="85"/>
      <c r="LO12" s="85"/>
      <c r="LP12" s="95" t="s">
        <v>146</v>
      </c>
      <c r="LQ12" s="96" t="str">
        <f>IF($LQ$8,LV7,"-")</f>
        <v>-</v>
      </c>
      <c r="LR12" s="96" t="str">
        <f>IF($LQ$8,LW7,"-")</f>
        <v>-</v>
      </c>
      <c r="LS12" s="96" t="str">
        <f>IF($LQ$8,LX7,"-")</f>
        <v>-</v>
      </c>
      <c r="LT12" s="96" t="str">
        <f>IF($LQ$8,LY7,"-")</f>
        <v>-</v>
      </c>
      <c r="LU12" s="96" t="str">
        <f>IF($LQ$8,LZ7,"-")</f>
        <v>-</v>
      </c>
      <c r="LV12" s="85"/>
      <c r="LW12" s="85"/>
      <c r="LX12" s="85"/>
      <c r="LY12" s="85"/>
      <c r="LZ12" s="95" t="s">
        <v>146</v>
      </c>
      <c r="MA12" s="96" t="str">
        <f>IF($MA$8,MF7,"-")</f>
        <v>-</v>
      </c>
      <c r="MB12" s="96" t="str">
        <f>IF($MA$8,MG7,"-")</f>
        <v>-</v>
      </c>
      <c r="MC12" s="96" t="str">
        <f>IF($MA$8,MH7,"-")</f>
        <v>-</v>
      </c>
      <c r="MD12" s="96" t="str">
        <f>IF($MA$8,MI7,"-")</f>
        <v>-</v>
      </c>
      <c r="ME12" s="96" t="str">
        <f>IF($MA$8,MJ7,"-")</f>
        <v>-</v>
      </c>
      <c r="MF12" s="85"/>
      <c r="MG12" s="85"/>
      <c r="MH12" s="85"/>
      <c r="MI12" s="85"/>
      <c r="MJ12" s="95" t="s">
        <v>146</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149</v>
      </c>
      <c r="AY13" s="96">
        <f>$BI$7</f>
        <v>100</v>
      </c>
      <c r="AZ13" s="96">
        <f>$BI$7</f>
        <v>100</v>
      </c>
      <c r="BA13" s="96">
        <f>$BI$7</f>
        <v>100</v>
      </c>
      <c r="BB13" s="96">
        <f>$BI$7</f>
        <v>100</v>
      </c>
      <c r="BC13" s="96">
        <f>$BI$7</f>
        <v>100</v>
      </c>
      <c r="BD13" s="85"/>
      <c r="BE13" s="85"/>
      <c r="BF13" s="85"/>
      <c r="BG13" s="85"/>
      <c r="BH13" s="85"/>
      <c r="BI13" s="95" t="s">
        <v>149</v>
      </c>
      <c r="BJ13" s="96">
        <f>$BT$7</f>
        <v>100</v>
      </c>
      <c r="BK13" s="96">
        <f>$BT$7</f>
        <v>100</v>
      </c>
      <c r="BL13" s="96">
        <f>$BT$7</f>
        <v>100</v>
      </c>
      <c r="BM13" s="96">
        <f>$BT$7</f>
        <v>100</v>
      </c>
      <c r="BN13" s="96">
        <f>$BT$7</f>
        <v>100</v>
      </c>
      <c r="BO13" s="85"/>
      <c r="BP13" s="85"/>
      <c r="BQ13" s="85"/>
      <c r="BR13" s="85"/>
      <c r="BS13" s="85"/>
      <c r="BT13" s="95" t="s">
        <v>149</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150</v>
      </c>
      <c r="C14" s="100"/>
      <c r="D14" s="101"/>
      <c r="E14" s="100"/>
      <c r="F14" s="199" t="s">
        <v>151</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152</v>
      </c>
      <c r="C15" s="198"/>
      <c r="D15" s="101"/>
      <c r="E15" s="98">
        <v>1</v>
      </c>
      <c r="F15" s="198" t="s">
        <v>14</v>
      </c>
      <c r="G15" s="198"/>
      <c r="H15" s="103" t="s">
        <v>153</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154</v>
      </c>
      <c r="AY15" s="104"/>
      <c r="AZ15" s="104"/>
      <c r="BA15" s="104"/>
      <c r="BB15" s="104"/>
      <c r="BC15" s="104"/>
      <c r="BD15" s="101"/>
      <c r="BE15" s="101"/>
      <c r="BF15" s="101"/>
      <c r="BG15" s="101"/>
      <c r="BH15" s="101"/>
      <c r="BI15" s="102" t="s">
        <v>154</v>
      </c>
      <c r="BJ15" s="104"/>
      <c r="BK15" s="104"/>
      <c r="BL15" s="104"/>
      <c r="BM15" s="104"/>
      <c r="BN15" s="104"/>
      <c r="BO15" s="101"/>
      <c r="BP15" s="101"/>
      <c r="BQ15" s="101"/>
      <c r="BR15" s="101"/>
      <c r="BS15" s="101"/>
      <c r="BT15" s="102" t="s">
        <v>154</v>
      </c>
      <c r="BU15" s="104"/>
      <c r="BV15" s="104"/>
      <c r="BW15" s="104"/>
      <c r="BX15" s="104"/>
      <c r="BY15" s="104"/>
      <c r="BZ15" s="101"/>
      <c r="CA15" s="101"/>
      <c r="CB15" s="101"/>
      <c r="CC15" s="101"/>
      <c r="CD15" s="101"/>
      <c r="CE15" s="102" t="s">
        <v>154</v>
      </c>
      <c r="CF15" s="104"/>
      <c r="CG15" s="104"/>
      <c r="CH15" s="104"/>
      <c r="CI15" s="104"/>
      <c r="CJ15" s="104"/>
      <c r="CK15" s="101"/>
      <c r="CL15" s="101"/>
      <c r="CM15" s="101"/>
      <c r="CN15" s="101"/>
      <c r="CO15" s="102" t="s">
        <v>154</v>
      </c>
      <c r="CP15" s="104"/>
      <c r="CQ15" s="104"/>
      <c r="CR15" s="104"/>
      <c r="CS15" s="104"/>
      <c r="CT15" s="104"/>
      <c r="CU15" s="101"/>
      <c r="CV15" s="101"/>
      <c r="CW15" s="101"/>
      <c r="CX15" s="101"/>
      <c r="CY15" s="101"/>
      <c r="CZ15" s="102" t="s">
        <v>154</v>
      </c>
      <c r="DA15" s="104"/>
      <c r="DB15" s="104"/>
      <c r="DC15" s="104"/>
      <c r="DD15" s="104"/>
      <c r="DE15" s="104"/>
      <c r="DF15" s="101"/>
      <c r="DG15" s="101"/>
      <c r="DH15" s="101"/>
      <c r="DI15" s="101"/>
      <c r="DJ15" s="102" t="s">
        <v>154</v>
      </c>
      <c r="DK15" s="104"/>
      <c r="DL15" s="104"/>
      <c r="DM15" s="104"/>
      <c r="DN15" s="104"/>
      <c r="DO15" s="104"/>
      <c r="DP15" s="101"/>
      <c r="DQ15" s="101"/>
      <c r="DR15" s="101"/>
      <c r="DS15" s="101"/>
      <c r="DT15" s="102" t="s">
        <v>154</v>
      </c>
      <c r="DU15" s="104"/>
      <c r="DV15" s="104"/>
      <c r="DW15" s="104"/>
      <c r="DX15" s="104"/>
      <c r="DY15" s="104"/>
      <c r="DZ15" s="101"/>
      <c r="EA15" s="101"/>
      <c r="EB15" s="101"/>
      <c r="EC15" s="101"/>
      <c r="ED15" s="102" t="s">
        <v>154</v>
      </c>
      <c r="EE15" s="104"/>
      <c r="EF15" s="104"/>
      <c r="EG15" s="104"/>
      <c r="EH15" s="104"/>
      <c r="EI15" s="104"/>
      <c r="EJ15" s="101"/>
      <c r="EK15" s="101"/>
      <c r="EL15" s="101"/>
      <c r="EM15" s="101"/>
      <c r="EN15" s="102" t="s">
        <v>154</v>
      </c>
      <c r="EO15" s="104"/>
      <c r="EP15" s="104"/>
      <c r="EQ15" s="104"/>
      <c r="ER15" s="104"/>
      <c r="ES15" s="104"/>
      <c r="ET15" s="101"/>
      <c r="EU15" s="101"/>
      <c r="EV15" s="101"/>
      <c r="EW15" s="101"/>
      <c r="EX15" s="101"/>
      <c r="EY15" s="102" t="s">
        <v>154</v>
      </c>
      <c r="EZ15" s="104"/>
      <c r="FA15" s="104"/>
      <c r="FB15" s="104"/>
      <c r="FC15" s="104"/>
      <c r="FD15" s="104"/>
      <c r="FE15" s="101"/>
      <c r="FF15" s="101"/>
      <c r="FG15" s="101"/>
      <c r="FH15" s="101"/>
      <c r="FI15" s="102" t="s">
        <v>154</v>
      </c>
      <c r="FJ15" s="104"/>
      <c r="FK15" s="104"/>
      <c r="FL15" s="104"/>
      <c r="FM15" s="104"/>
      <c r="FN15" s="104"/>
      <c r="FO15" s="101"/>
      <c r="FP15" s="101"/>
      <c r="FQ15" s="101"/>
      <c r="FR15" s="101"/>
      <c r="FS15" s="102" t="s">
        <v>154</v>
      </c>
      <c r="FT15" s="104"/>
      <c r="FU15" s="104"/>
      <c r="FV15" s="104"/>
      <c r="FW15" s="104"/>
      <c r="FX15" s="104"/>
      <c r="FY15" s="101"/>
      <c r="FZ15" s="101"/>
      <c r="GA15" s="101"/>
      <c r="GB15" s="101"/>
      <c r="GC15" s="102" t="s">
        <v>154</v>
      </c>
      <c r="GD15" s="104"/>
      <c r="GE15" s="104"/>
      <c r="GF15" s="104"/>
      <c r="GG15" s="104"/>
      <c r="GH15" s="104"/>
      <c r="GI15" s="101"/>
      <c r="GJ15" s="101"/>
      <c r="GK15" s="101"/>
      <c r="GL15" s="101"/>
      <c r="GM15" s="102" t="s">
        <v>154</v>
      </c>
      <c r="GN15" s="104"/>
      <c r="GO15" s="104"/>
      <c r="GP15" s="104"/>
      <c r="GQ15" s="104"/>
      <c r="GR15" s="104"/>
      <c r="GS15" s="101"/>
      <c r="GT15" s="101"/>
      <c r="GU15" s="101"/>
      <c r="GV15" s="101"/>
      <c r="GW15" s="101"/>
      <c r="GX15" s="102" t="s">
        <v>154</v>
      </c>
      <c r="GY15" s="104"/>
      <c r="GZ15" s="104"/>
      <c r="HA15" s="104"/>
      <c r="HB15" s="104"/>
      <c r="HC15" s="104"/>
      <c r="HD15" s="101"/>
      <c r="HE15" s="101"/>
      <c r="HF15" s="101"/>
      <c r="HG15" s="101"/>
      <c r="HH15" s="102" t="s">
        <v>154</v>
      </c>
      <c r="HI15" s="104"/>
      <c r="HJ15" s="104"/>
      <c r="HK15" s="104"/>
      <c r="HL15" s="104"/>
      <c r="HM15" s="104"/>
      <c r="HN15" s="101"/>
      <c r="HO15" s="101"/>
      <c r="HP15" s="101"/>
      <c r="HQ15" s="101"/>
      <c r="HR15" s="102" t="s">
        <v>154</v>
      </c>
      <c r="HS15" s="104"/>
      <c r="HT15" s="104"/>
      <c r="HU15" s="104"/>
      <c r="HV15" s="104"/>
      <c r="HW15" s="104"/>
      <c r="HX15" s="101"/>
      <c r="HY15" s="101"/>
      <c r="HZ15" s="101"/>
      <c r="IA15" s="101"/>
      <c r="IB15" s="102" t="s">
        <v>154</v>
      </c>
      <c r="IC15" s="104"/>
      <c r="ID15" s="104"/>
      <c r="IE15" s="104"/>
      <c r="IF15" s="104"/>
      <c r="IG15" s="104"/>
      <c r="IH15" s="101"/>
      <c r="II15" s="101"/>
      <c r="IJ15" s="101"/>
      <c r="IK15" s="101"/>
      <c r="IL15" s="102" t="s">
        <v>154</v>
      </c>
      <c r="IM15" s="104"/>
      <c r="IN15" s="104"/>
      <c r="IO15" s="104"/>
      <c r="IP15" s="104"/>
      <c r="IQ15" s="104"/>
      <c r="IR15" s="101"/>
      <c r="IS15" s="101"/>
      <c r="IT15" s="101"/>
      <c r="IU15" s="101"/>
      <c r="IV15" s="101"/>
      <c r="IW15" s="102" t="s">
        <v>154</v>
      </c>
      <c r="IX15" s="104"/>
      <c r="IY15" s="104"/>
      <c r="IZ15" s="104"/>
      <c r="JA15" s="104"/>
      <c r="JB15" s="104"/>
      <c r="JC15" s="101"/>
      <c r="JD15" s="101"/>
      <c r="JE15" s="101"/>
      <c r="JF15" s="101"/>
      <c r="JG15" s="102" t="s">
        <v>154</v>
      </c>
      <c r="JH15" s="104"/>
      <c r="JI15" s="104"/>
      <c r="JJ15" s="104"/>
      <c r="JK15" s="104"/>
      <c r="JL15" s="104"/>
      <c r="JM15" s="101"/>
      <c r="JN15" s="101"/>
      <c r="JO15" s="101"/>
      <c r="JP15" s="101"/>
      <c r="JQ15" s="102" t="s">
        <v>154</v>
      </c>
      <c r="JR15" s="104"/>
      <c r="JS15" s="104"/>
      <c r="JT15" s="104"/>
      <c r="JU15" s="104"/>
      <c r="JV15" s="104"/>
      <c r="JW15" s="101"/>
      <c r="JX15" s="101"/>
      <c r="JY15" s="101"/>
      <c r="JZ15" s="101"/>
      <c r="KA15" s="102" t="s">
        <v>154</v>
      </c>
      <c r="KB15" s="104"/>
      <c r="KC15" s="104"/>
      <c r="KD15" s="104"/>
      <c r="KE15" s="104"/>
      <c r="KF15" s="104"/>
      <c r="KG15" s="101"/>
      <c r="KH15" s="101"/>
      <c r="KI15" s="101"/>
      <c r="KJ15" s="101"/>
      <c r="KK15" s="102" t="s">
        <v>154</v>
      </c>
      <c r="KL15" s="104"/>
      <c r="KM15" s="104"/>
      <c r="KN15" s="104"/>
      <c r="KO15" s="104"/>
      <c r="KP15" s="104"/>
      <c r="KQ15" s="101"/>
      <c r="KR15" s="101"/>
      <c r="KS15" s="101"/>
      <c r="KT15" s="101"/>
      <c r="KU15" s="101"/>
      <c r="KV15" s="102" t="s">
        <v>154</v>
      </c>
      <c r="KW15" s="104"/>
      <c r="KX15" s="104"/>
      <c r="KY15" s="104"/>
      <c r="KZ15" s="104"/>
      <c r="LA15" s="104"/>
      <c r="LB15" s="101"/>
      <c r="LC15" s="101"/>
      <c r="LD15" s="101"/>
      <c r="LE15" s="101"/>
      <c r="LF15" s="102" t="s">
        <v>154</v>
      </c>
      <c r="LG15" s="104"/>
      <c r="LH15" s="104"/>
      <c r="LI15" s="104"/>
      <c r="LJ15" s="104"/>
      <c r="LK15" s="104"/>
      <c r="LL15" s="101"/>
      <c r="LM15" s="101"/>
      <c r="LN15" s="101"/>
      <c r="LO15" s="101"/>
      <c r="LP15" s="102" t="s">
        <v>154</v>
      </c>
      <c r="LQ15" s="104"/>
      <c r="LR15" s="104"/>
      <c r="LS15" s="104"/>
      <c r="LT15" s="104"/>
      <c r="LU15" s="104"/>
      <c r="LV15" s="101"/>
      <c r="LW15" s="101"/>
      <c r="LX15" s="101"/>
      <c r="LY15" s="101"/>
      <c r="LZ15" s="102" t="s">
        <v>154</v>
      </c>
      <c r="MA15" s="104"/>
      <c r="MB15" s="104"/>
      <c r="MC15" s="104"/>
      <c r="MD15" s="104"/>
      <c r="ME15" s="104"/>
      <c r="MF15" s="101"/>
      <c r="MG15" s="101"/>
      <c r="MH15" s="101"/>
      <c r="MI15" s="101"/>
      <c r="MJ15" s="102" t="s">
        <v>154</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155</v>
      </c>
      <c r="C16" s="198"/>
      <c r="D16" s="101"/>
      <c r="E16" s="98">
        <f>E15+1</f>
        <v>2</v>
      </c>
      <c r="F16" s="198" t="s">
        <v>156</v>
      </c>
      <c r="G16" s="198"/>
      <c r="H16" s="103" t="s">
        <v>157</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158</v>
      </c>
      <c r="C17" s="198"/>
      <c r="D17" s="101"/>
      <c r="E17" s="98">
        <f t="shared" ref="E17" si="8">E16+1</f>
        <v>3</v>
      </c>
      <c r="F17" s="198" t="s">
        <v>159</v>
      </c>
      <c r="G17" s="198"/>
      <c r="H17" s="103" t="s">
        <v>160</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161</v>
      </c>
      <c r="AY17" s="107">
        <f>IF(AY7="-",NA(),AY7)</f>
        <v>106.4</v>
      </c>
      <c r="AZ17" s="107">
        <f t="shared" ref="AZ17:BC17" si="9">IF(AZ7="-",NA(),AZ7)</f>
        <v>127.4</v>
      </c>
      <c r="BA17" s="107">
        <f t="shared" si="9"/>
        <v>123.7</v>
      </c>
      <c r="BB17" s="107">
        <f t="shared" si="9"/>
        <v>112.8</v>
      </c>
      <c r="BC17" s="107">
        <f t="shared" si="9"/>
        <v>143.6</v>
      </c>
      <c r="BD17" s="101"/>
      <c r="BE17" s="101"/>
      <c r="BF17" s="101"/>
      <c r="BG17" s="101"/>
      <c r="BH17" s="101"/>
      <c r="BI17" s="106" t="s">
        <v>161</v>
      </c>
      <c r="BJ17" s="107">
        <f>IF(BJ7="-",NA(),BJ7)</f>
        <v>118.6</v>
      </c>
      <c r="BK17" s="107">
        <f t="shared" ref="BK17:BN17" si="10">IF(BK7="-",NA(),BK7)</f>
        <v>142</v>
      </c>
      <c r="BL17" s="107">
        <f t="shared" si="10"/>
        <v>128.1</v>
      </c>
      <c r="BM17" s="107">
        <f t="shared" si="10"/>
        <v>114.7</v>
      </c>
      <c r="BN17" s="107">
        <f t="shared" si="10"/>
        <v>145.30000000000001</v>
      </c>
      <c r="BO17" s="101"/>
      <c r="BP17" s="101"/>
      <c r="BQ17" s="101"/>
      <c r="BR17" s="101"/>
      <c r="BS17" s="101"/>
      <c r="BT17" s="106" t="s">
        <v>161</v>
      </c>
      <c r="BU17" s="107">
        <f>IF(BU7="-",NA(),BU7)</f>
        <v>1502.8</v>
      </c>
      <c r="BV17" s="107">
        <f t="shared" ref="BV17:BY17" si="11">IF(BV7="-",NA(),BV7)</f>
        <v>1327.4</v>
      </c>
      <c r="BW17" s="107">
        <f t="shared" si="11"/>
        <v>256.39999999999998</v>
      </c>
      <c r="BX17" s="107">
        <f t="shared" si="11"/>
        <v>256.39999999999998</v>
      </c>
      <c r="BY17" s="107">
        <f t="shared" si="11"/>
        <v>244.1</v>
      </c>
      <c r="BZ17" s="101"/>
      <c r="CA17" s="101"/>
      <c r="CB17" s="101"/>
      <c r="CC17" s="101"/>
      <c r="CD17" s="101"/>
      <c r="CE17" s="106" t="s">
        <v>161</v>
      </c>
      <c r="CF17" s="107">
        <f>IF(CF7="-",NA(),CF7)</f>
        <v>7537.3</v>
      </c>
      <c r="CG17" s="107">
        <f t="shared" ref="CG17:CJ17" si="12">IF(CG7="-",NA(),CG7)</f>
        <v>6574.7</v>
      </c>
      <c r="CH17" s="107">
        <f t="shared" si="12"/>
        <v>7212.3</v>
      </c>
      <c r="CI17" s="107">
        <f t="shared" si="12"/>
        <v>6642.4</v>
      </c>
      <c r="CJ17" s="107">
        <f t="shared" si="12"/>
        <v>7044.9</v>
      </c>
      <c r="CK17" s="101"/>
      <c r="CL17" s="101"/>
      <c r="CM17" s="101"/>
      <c r="CN17" s="101"/>
      <c r="CO17" s="106" t="s">
        <v>161</v>
      </c>
      <c r="CP17" s="108">
        <f>IF(CP7="-",NA(),CP7)</f>
        <v>1241070</v>
      </c>
      <c r="CQ17" s="108">
        <f t="shared" ref="CQ17:CT17" si="13">IF(CQ7="-",NA(),CQ7)</f>
        <v>1491243</v>
      </c>
      <c r="CR17" s="108">
        <f t="shared" si="13"/>
        <v>1438753</v>
      </c>
      <c r="CS17" s="108">
        <f t="shared" si="13"/>
        <v>1444415</v>
      </c>
      <c r="CT17" s="108">
        <f t="shared" si="13"/>
        <v>2033424</v>
      </c>
      <c r="CU17" s="101"/>
      <c r="CV17" s="101"/>
      <c r="CW17" s="101"/>
      <c r="CX17" s="101"/>
      <c r="CY17" s="101"/>
      <c r="CZ17" s="106" t="s">
        <v>161</v>
      </c>
      <c r="DA17" s="107">
        <f>IF(DA7="-",NA(),DA7)</f>
        <v>41.7</v>
      </c>
      <c r="DB17" s="107">
        <f t="shared" ref="DB17:DE17" si="14">IF(DB7="-",NA(),DB7)</f>
        <v>41.6</v>
      </c>
      <c r="DC17" s="107">
        <f t="shared" si="14"/>
        <v>41.7</v>
      </c>
      <c r="DD17" s="107">
        <f t="shared" si="14"/>
        <v>47.9</v>
      </c>
      <c r="DE17" s="107">
        <f t="shared" si="14"/>
        <v>44</v>
      </c>
      <c r="DF17" s="101"/>
      <c r="DG17" s="101"/>
      <c r="DH17" s="101"/>
      <c r="DI17" s="101"/>
      <c r="DJ17" s="106" t="s">
        <v>161</v>
      </c>
      <c r="DK17" s="107">
        <f>IF(DK7="-",NA(),DK7)</f>
        <v>15.3</v>
      </c>
      <c r="DL17" s="107">
        <f t="shared" ref="DL17:DO17" si="15">IF(DL7="-",NA(),DL7)</f>
        <v>14.5</v>
      </c>
      <c r="DM17" s="107">
        <f t="shared" si="15"/>
        <v>21.7</v>
      </c>
      <c r="DN17" s="107">
        <f t="shared" si="15"/>
        <v>23.3</v>
      </c>
      <c r="DO17" s="107">
        <f t="shared" si="15"/>
        <v>20.8</v>
      </c>
      <c r="DP17" s="101"/>
      <c r="DQ17" s="101"/>
      <c r="DR17" s="101"/>
      <c r="DS17" s="101"/>
      <c r="DT17" s="106" t="s">
        <v>161</v>
      </c>
      <c r="DU17" s="107">
        <f>IF(DU7="-",NA(),DU7)</f>
        <v>250.7</v>
      </c>
      <c r="DV17" s="107">
        <f t="shared" ref="DV17:DY17" si="16">IF(DV7="-",NA(),DV7)</f>
        <v>201.3</v>
      </c>
      <c r="DW17" s="107">
        <f t="shared" si="16"/>
        <v>162.69999999999999</v>
      </c>
      <c r="DX17" s="107">
        <f t="shared" si="16"/>
        <v>162.5</v>
      </c>
      <c r="DY17" s="107">
        <f t="shared" si="16"/>
        <v>158.6</v>
      </c>
      <c r="DZ17" s="101"/>
      <c r="EA17" s="101"/>
      <c r="EB17" s="101"/>
      <c r="EC17" s="101"/>
      <c r="ED17" s="106" t="s">
        <v>161</v>
      </c>
      <c r="EE17" s="107">
        <f>IF(EE7="-",NA(),EE7)</f>
        <v>51.9</v>
      </c>
      <c r="EF17" s="107">
        <f t="shared" ref="EF17:EI17" si="17">IF(EF7="-",NA(),EF7)</f>
        <v>53.2</v>
      </c>
      <c r="EG17" s="107">
        <f t="shared" si="17"/>
        <v>59.4</v>
      </c>
      <c r="EH17" s="107">
        <f t="shared" si="17"/>
        <v>60.1</v>
      </c>
      <c r="EI17" s="107">
        <f t="shared" si="17"/>
        <v>59.8</v>
      </c>
      <c r="EJ17" s="101"/>
      <c r="EK17" s="101"/>
      <c r="EL17" s="101"/>
      <c r="EM17" s="101"/>
      <c r="EN17" s="106" t="s">
        <v>161</v>
      </c>
      <c r="EO17" s="107">
        <f>IF(EO7="-",NA(),EO7)</f>
        <v>4.2</v>
      </c>
      <c r="EP17" s="107">
        <f t="shared" ref="EP17:ES17" si="18">IF(EP7="-",NA(),EP7)</f>
        <v>30.3</v>
      </c>
      <c r="EQ17" s="107">
        <f t="shared" si="18"/>
        <v>25.7</v>
      </c>
      <c r="ER17" s="107">
        <f t="shared" si="18"/>
        <v>17.600000000000001</v>
      </c>
      <c r="ES17" s="107">
        <f t="shared" si="18"/>
        <v>13</v>
      </c>
      <c r="ET17" s="101"/>
      <c r="EU17" s="101"/>
      <c r="EV17" s="101"/>
      <c r="EW17" s="101"/>
      <c r="EX17" s="101"/>
      <c r="EY17" s="106" t="s">
        <v>161</v>
      </c>
      <c r="EZ17" s="107">
        <f>IF(EZ7="-",NA(),EZ7)</f>
        <v>41.7</v>
      </c>
      <c r="FA17" s="107">
        <f t="shared" ref="FA17:FD17" si="19">IF(FA7="-",NA(),FA7)</f>
        <v>41.6</v>
      </c>
      <c r="FB17" s="107">
        <f t="shared" si="19"/>
        <v>41.7</v>
      </c>
      <c r="FC17" s="107">
        <f t="shared" si="19"/>
        <v>47.9</v>
      </c>
      <c r="FD17" s="107">
        <f t="shared" si="19"/>
        <v>44</v>
      </c>
      <c r="FE17" s="101"/>
      <c r="FF17" s="101"/>
      <c r="FG17" s="101"/>
      <c r="FH17" s="101"/>
      <c r="FI17" s="106" t="s">
        <v>161</v>
      </c>
      <c r="FJ17" s="107">
        <f>IF(FJ7="-",NA(),FJ7)</f>
        <v>15.3</v>
      </c>
      <c r="FK17" s="107">
        <f t="shared" ref="FK17:FN17" si="20">IF(FK7="-",NA(),FK7)</f>
        <v>14.5</v>
      </c>
      <c r="FL17" s="107">
        <f t="shared" si="20"/>
        <v>21.7</v>
      </c>
      <c r="FM17" s="107">
        <f t="shared" si="20"/>
        <v>23.3</v>
      </c>
      <c r="FN17" s="107">
        <f t="shared" si="20"/>
        <v>20.8</v>
      </c>
      <c r="FO17" s="101"/>
      <c r="FP17" s="101"/>
      <c r="FQ17" s="101"/>
      <c r="FR17" s="101"/>
      <c r="FS17" s="106" t="s">
        <v>161</v>
      </c>
      <c r="FT17" s="107">
        <f>IF(FT7="-",NA(),FT7)</f>
        <v>250.7</v>
      </c>
      <c r="FU17" s="107">
        <f t="shared" ref="FU17:FX17" si="21">IF(FU7="-",NA(),FU7)</f>
        <v>201.3</v>
      </c>
      <c r="FV17" s="107">
        <f t="shared" si="21"/>
        <v>162.69999999999999</v>
      </c>
      <c r="FW17" s="107">
        <f t="shared" si="21"/>
        <v>162.5</v>
      </c>
      <c r="FX17" s="107">
        <f t="shared" si="21"/>
        <v>158.6</v>
      </c>
      <c r="FY17" s="101"/>
      <c r="FZ17" s="101"/>
      <c r="GA17" s="101"/>
      <c r="GB17" s="101"/>
      <c r="GC17" s="106" t="s">
        <v>161</v>
      </c>
      <c r="GD17" s="107">
        <f>IF(GD7="-",NA(),GD7)</f>
        <v>51.9</v>
      </c>
      <c r="GE17" s="107">
        <f t="shared" ref="GE17:GH17" si="22">IF(GE7="-",NA(),GE7)</f>
        <v>53.2</v>
      </c>
      <c r="GF17" s="107">
        <f t="shared" si="22"/>
        <v>59.4</v>
      </c>
      <c r="GG17" s="107">
        <f t="shared" si="22"/>
        <v>60.1</v>
      </c>
      <c r="GH17" s="107">
        <f t="shared" si="22"/>
        <v>59.8</v>
      </c>
      <c r="GI17" s="101"/>
      <c r="GJ17" s="101"/>
      <c r="GK17" s="101"/>
      <c r="GL17" s="101"/>
      <c r="GM17" s="106" t="s">
        <v>161</v>
      </c>
      <c r="GN17" s="107">
        <f>IF(GN7="-",NA(),GN7)</f>
        <v>4.2</v>
      </c>
      <c r="GO17" s="107">
        <f t="shared" ref="GO17:GR17" si="23">IF(GO7="-",NA(),GO7)</f>
        <v>30.3</v>
      </c>
      <c r="GP17" s="107">
        <f t="shared" si="23"/>
        <v>25.7</v>
      </c>
      <c r="GQ17" s="107">
        <f t="shared" si="23"/>
        <v>17.600000000000001</v>
      </c>
      <c r="GR17" s="107">
        <f t="shared" si="23"/>
        <v>13</v>
      </c>
      <c r="GS17" s="101"/>
      <c r="GT17" s="101"/>
      <c r="GU17" s="101"/>
      <c r="GV17" s="101"/>
      <c r="GW17" s="101"/>
      <c r="GX17" s="106" t="s">
        <v>161</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161</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161</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161</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161</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161</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161</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161</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161</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161</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161</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161</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161</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161</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161</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162</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163</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163</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163</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163</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163</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163</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163</v>
      </c>
      <c r="DK18" s="107">
        <f>IF(DP7="-",NA(),DP7)</f>
        <v>22.3</v>
      </c>
      <c r="DL18" s="107">
        <f t="shared" ref="DL18:DO18" si="45">IF(DQ7="-",NA(),DQ7)</f>
        <v>22.1</v>
      </c>
      <c r="DM18" s="107">
        <f t="shared" si="45"/>
        <v>21.1</v>
      </c>
      <c r="DN18" s="107">
        <f t="shared" si="45"/>
        <v>20</v>
      </c>
      <c r="DO18" s="107">
        <f t="shared" si="45"/>
        <v>18.2</v>
      </c>
      <c r="DP18" s="101"/>
      <c r="DQ18" s="101"/>
      <c r="DR18" s="101"/>
      <c r="DS18" s="101"/>
      <c r="DT18" s="106" t="s">
        <v>163</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163</v>
      </c>
      <c r="EE18" s="107">
        <f>IF(EJ7="-",NA(),EJ7)</f>
        <v>57</v>
      </c>
      <c r="EF18" s="107">
        <f t="shared" ref="EF18:EI18" si="47">IF(EK7="-",NA(),EK7)</f>
        <v>57.7</v>
      </c>
      <c r="EG18" s="107">
        <f t="shared" si="47"/>
        <v>59.8</v>
      </c>
      <c r="EH18" s="107">
        <f t="shared" si="47"/>
        <v>59.6</v>
      </c>
      <c r="EI18" s="107">
        <f t="shared" si="47"/>
        <v>60.3</v>
      </c>
      <c r="EJ18" s="101"/>
      <c r="EK18" s="101"/>
      <c r="EL18" s="101"/>
      <c r="EM18" s="101"/>
      <c r="EN18" s="106" t="s">
        <v>163</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163</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163</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163</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163</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163</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163</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163</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163</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163</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163</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163</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163</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163</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163</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163</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163</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163</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163</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163</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163</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164</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149</v>
      </c>
      <c r="AY19" s="107">
        <f>$BI$7</f>
        <v>100</v>
      </c>
      <c r="AZ19" s="107">
        <f t="shared" ref="AZ19:BC19" si="49">$BI$7</f>
        <v>100</v>
      </c>
      <c r="BA19" s="107">
        <f t="shared" si="49"/>
        <v>100</v>
      </c>
      <c r="BB19" s="107">
        <f t="shared" si="49"/>
        <v>100</v>
      </c>
      <c r="BC19" s="107">
        <f t="shared" si="49"/>
        <v>100</v>
      </c>
      <c r="BD19" s="101"/>
      <c r="BE19" s="101"/>
      <c r="BF19" s="101"/>
      <c r="BG19" s="101"/>
      <c r="BH19" s="101"/>
      <c r="BI19" s="109" t="s">
        <v>149</v>
      </c>
      <c r="BJ19" s="107">
        <f>$BT$7</f>
        <v>100</v>
      </c>
      <c r="BK19" s="107">
        <f>$BT$7</f>
        <v>100</v>
      </c>
      <c r="BL19" s="107">
        <f>$BT$7</f>
        <v>100</v>
      </c>
      <c r="BM19" s="107">
        <f>$BT$7</f>
        <v>100</v>
      </c>
      <c r="BN19" s="107">
        <f>$BT$7</f>
        <v>100</v>
      </c>
      <c r="BO19" s="101"/>
      <c r="BP19" s="101"/>
      <c r="BQ19" s="101"/>
      <c r="BR19" s="101"/>
      <c r="BS19" s="101"/>
      <c r="BT19" s="109" t="s">
        <v>149</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165</v>
      </c>
      <c r="C20" s="198"/>
      <c r="D20" s="101"/>
    </row>
    <row r="21" spans="1:374">
      <c r="A21" s="98">
        <f t="shared" si="7"/>
        <v>7</v>
      </c>
      <c r="B21" s="198" t="s">
        <v>166</v>
      </c>
      <c r="C21" s="198"/>
      <c r="D21" s="101"/>
    </row>
    <row r="22" spans="1:374">
      <c r="A22" s="98">
        <f t="shared" si="7"/>
        <v>8</v>
      </c>
      <c r="B22" s="198" t="s">
        <v>167</v>
      </c>
      <c r="C22" s="198"/>
      <c r="D22" s="101"/>
      <c r="E22" s="200" t="s">
        <v>168</v>
      </c>
      <c r="F22" s="201"/>
      <c r="G22" s="201"/>
      <c r="H22" s="201"/>
      <c r="I22" s="202"/>
    </row>
    <row r="23" spans="1:374">
      <c r="A23" s="98">
        <f t="shared" si="7"/>
        <v>9</v>
      </c>
      <c r="B23" s="198" t="s">
        <v>169</v>
      </c>
      <c r="C23" s="198"/>
      <c r="D23" s="101"/>
      <c r="E23" s="203"/>
      <c r="F23" s="204"/>
      <c r="G23" s="204"/>
      <c r="H23" s="204"/>
      <c r="I23" s="205"/>
    </row>
    <row r="24" spans="1:374">
      <c r="A24" s="98">
        <f t="shared" si="7"/>
        <v>10</v>
      </c>
      <c r="B24" s="198" t="s">
        <v>170</v>
      </c>
      <c r="C24" s="198"/>
      <c r="D24" s="101"/>
      <c r="E24" s="203"/>
      <c r="F24" s="204"/>
      <c r="G24" s="204"/>
      <c r="H24" s="204"/>
      <c r="I24" s="205"/>
    </row>
    <row r="25" spans="1:374">
      <c r="A25" s="98">
        <f t="shared" si="7"/>
        <v>11</v>
      </c>
      <c r="B25" s="198" t="s">
        <v>171</v>
      </c>
      <c r="C25" s="198"/>
      <c r="D25" s="101"/>
      <c r="E25" s="203"/>
      <c r="F25" s="204"/>
      <c r="G25" s="204"/>
      <c r="H25" s="204"/>
      <c r="I25" s="205"/>
    </row>
    <row r="26" spans="1:374">
      <c r="A26" s="98">
        <f t="shared" si="7"/>
        <v>12</v>
      </c>
      <c r="B26" s="198" t="s">
        <v>172</v>
      </c>
      <c r="C26" s="198"/>
      <c r="D26" s="101"/>
      <c r="E26" s="203"/>
      <c r="F26" s="204"/>
      <c r="G26" s="204"/>
      <c r="H26" s="204"/>
      <c r="I26" s="205"/>
    </row>
    <row r="27" spans="1:374">
      <c r="A27" s="98">
        <f t="shared" si="7"/>
        <v>13</v>
      </c>
      <c r="B27" s="198" t="s">
        <v>173</v>
      </c>
      <c r="C27" s="198"/>
      <c r="D27" s="101"/>
      <c r="E27" s="203"/>
      <c r="F27" s="204"/>
      <c r="G27" s="204"/>
      <c r="H27" s="204"/>
      <c r="I27" s="205"/>
    </row>
    <row r="28" spans="1:374">
      <c r="A28" s="98">
        <f t="shared" si="7"/>
        <v>14</v>
      </c>
      <c r="B28" s="198" t="s">
        <v>174</v>
      </c>
      <c r="C28" s="198"/>
      <c r="D28" s="101"/>
      <c r="E28" s="203"/>
      <c r="F28" s="204"/>
      <c r="G28" s="204"/>
      <c r="H28" s="204"/>
      <c r="I28" s="205"/>
    </row>
    <row r="29" spans="1:374">
      <c r="A29" s="98">
        <f t="shared" si="7"/>
        <v>15</v>
      </c>
      <c r="B29" s="198" t="s">
        <v>175</v>
      </c>
      <c r="C29" s="198"/>
      <c r="D29" s="101"/>
      <c r="E29" s="203"/>
      <c r="F29" s="204"/>
      <c r="G29" s="204"/>
      <c r="H29" s="204"/>
      <c r="I29" s="205"/>
    </row>
    <row r="30" spans="1:374">
      <c r="A30" s="98">
        <f t="shared" si="7"/>
        <v>16</v>
      </c>
      <c r="B30" s="198" t="s">
        <v>176</v>
      </c>
      <c r="C30" s="198"/>
      <c r="D30" s="101"/>
      <c r="E30" s="203"/>
      <c r="F30" s="204"/>
      <c r="G30" s="204"/>
      <c r="H30" s="204"/>
      <c r="I30" s="205"/>
    </row>
    <row r="31" spans="1:374">
      <c r="A31" s="98">
        <f t="shared" si="7"/>
        <v>17</v>
      </c>
      <c r="B31" s="198" t="s">
        <v>177</v>
      </c>
      <c r="C31" s="198"/>
      <c r="D31" s="101"/>
      <c r="E31" s="203"/>
      <c r="F31" s="204"/>
      <c r="G31" s="204"/>
      <c r="H31" s="204"/>
      <c r="I31" s="205"/>
    </row>
    <row r="32" spans="1:374">
      <c r="A32" s="98">
        <f t="shared" si="7"/>
        <v>18</v>
      </c>
      <c r="B32" s="198" t="s">
        <v>178</v>
      </c>
      <c r="C32" s="198"/>
      <c r="D32" s="101"/>
      <c r="E32" s="203"/>
      <c r="F32" s="204"/>
      <c r="G32" s="204"/>
      <c r="H32" s="204"/>
      <c r="I32" s="205"/>
    </row>
    <row r="33" spans="1:9">
      <c r="A33" s="98">
        <f t="shared" si="7"/>
        <v>19</v>
      </c>
      <c r="B33" s="198" t="s">
        <v>179</v>
      </c>
      <c r="C33" s="198"/>
      <c r="D33" s="101"/>
      <c r="E33" s="203"/>
      <c r="F33" s="204"/>
      <c r="G33" s="204"/>
      <c r="H33" s="204"/>
      <c r="I33" s="205"/>
    </row>
    <row r="34" spans="1:9">
      <c r="A34" s="98">
        <f t="shared" si="7"/>
        <v>20</v>
      </c>
      <c r="B34" s="198" t="s">
        <v>180</v>
      </c>
      <c r="C34" s="198"/>
      <c r="D34" s="101"/>
      <c r="E34" s="203"/>
      <c r="F34" s="204"/>
      <c r="G34" s="204"/>
      <c r="H34" s="204"/>
      <c r="I34" s="205"/>
    </row>
    <row r="35" spans="1:9" ht="25.5" customHeight="1">
      <c r="E35" s="206"/>
      <c r="F35" s="207"/>
      <c r="G35" s="207"/>
      <c r="H35" s="207"/>
      <c r="I35" s="208"/>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2018-02-16T07:11:40Z</cp:lastPrinted>
  <dcterms:created xsi:type="dcterms:W3CDTF">2017-12-18T05:06:05Z</dcterms:created>
  <dcterms:modified xsi:type="dcterms:W3CDTF">2018-02-20T09:44:53Z</dcterms:modified>
  <cp:category/>
</cp:coreProperties>
</file>