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0" yWindow="0" windowWidth="20496" windowHeight="7956"/>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LZ8" i="5"/>
  <c r="LQ8" i="5"/>
  <c r="LR12" i="5" s="1"/>
  <c r="LP8" i="5"/>
  <c r="LG8" i="5"/>
  <c r="LI12" i="5" s="1"/>
  <c r="LF8" i="5"/>
  <c r="KW8" i="5"/>
  <c r="KV8" i="5"/>
  <c r="KU8" i="5"/>
  <c r="KL8" i="5"/>
  <c r="KK8" i="5"/>
  <c r="KB8" i="5"/>
  <c r="KC12" i="5" s="1"/>
  <c r="KA8" i="5"/>
  <c r="JR8" i="5"/>
  <c r="JQ8" i="5"/>
  <c r="JH8" i="5"/>
  <c r="JG8" i="5"/>
  <c r="IX8" i="5"/>
  <c r="IW8" i="5"/>
  <c r="IV8" i="5"/>
  <c r="IM8" i="5"/>
  <c r="IL8" i="5"/>
  <c r="IC8" i="5"/>
  <c r="IE12" i="5" s="1"/>
  <c r="IB8" i="5"/>
  <c r="HS8" i="5"/>
  <c r="HS12" i="5" s="1"/>
  <c r="HR8" i="5"/>
  <c r="HI8" i="5"/>
  <c r="HJ12" i="5" s="1"/>
  <c r="HH8" i="5"/>
  <c r="GY8" i="5"/>
  <c r="HC12" i="5" s="1"/>
  <c r="GX8" i="5"/>
  <c r="GW8" i="5"/>
  <c r="GM8" i="5"/>
  <c r="GD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GN8" i="5" s="1"/>
  <c r="L6" i="5"/>
  <c r="N3" i="4" s="1"/>
  <c r="K6" i="5"/>
  <c r="J6" i="5"/>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F3" i="4"/>
  <c r="B3" i="4"/>
  <c r="FJ8" i="5" l="1"/>
  <c r="B5" i="4"/>
  <c r="GP18" i="5"/>
  <c r="GO18" i="5"/>
  <c r="GR18" i="5"/>
  <c r="GN18" i="5"/>
  <c r="GQ18" i="5"/>
  <c r="GQ12" i="5"/>
  <c r="GP12" i="5"/>
  <c r="GO12" i="5"/>
  <c r="GR12" i="5"/>
  <c r="GN12" i="5"/>
  <c r="MM16" i="5"/>
  <c r="KY16" i="5"/>
  <c r="JJ16" i="5"/>
  <c r="HU16" i="5"/>
  <c r="GF16" i="5"/>
  <c r="EQ16" i="5"/>
  <c r="DC16" i="5"/>
  <c r="BL16" i="5"/>
  <c r="MC16" i="5"/>
  <c r="KN16" i="5"/>
  <c r="IZ16" i="5"/>
  <c r="HK16" i="5"/>
  <c r="FV16" i="5"/>
  <c r="EG16" i="5"/>
  <c r="CR16" i="5"/>
  <c r="BA16" i="5"/>
  <c r="LS16" i="5"/>
  <c r="KD16" i="5"/>
  <c r="IO16" i="5"/>
  <c r="HA16" i="5"/>
  <c r="FL16" i="5"/>
  <c r="LI16" i="5"/>
  <c r="JT16" i="5"/>
  <c r="IE16" i="5"/>
  <c r="GP16" i="5"/>
  <c r="FB16" i="5"/>
  <c r="DM16" i="5"/>
  <c r="BW16" i="5"/>
  <c r="DW16" i="5"/>
  <c r="LS10" i="5"/>
  <c r="KD10" i="5"/>
  <c r="IO10" i="5"/>
  <c r="HA10" i="5"/>
  <c r="FL10" i="5"/>
  <c r="DW10" i="5"/>
  <c r="CH10" i="5"/>
  <c r="CH16" i="5"/>
  <c r="LI10" i="5"/>
  <c r="JT10" i="5"/>
  <c r="IE10" i="5"/>
  <c r="GP10" i="5"/>
  <c r="FB10" i="5"/>
  <c r="DM10" i="5"/>
  <c r="BW10" i="5"/>
  <c r="MM10" i="5"/>
  <c r="KY10" i="5"/>
  <c r="JJ10" i="5"/>
  <c r="HU10" i="5"/>
  <c r="GF10" i="5"/>
  <c r="EQ10" i="5"/>
  <c r="DC10" i="5"/>
  <c r="BL10" i="5"/>
  <c r="J11" i="4"/>
  <c r="MC10" i="5"/>
  <c r="KN10" i="5"/>
  <c r="IZ10" i="5"/>
  <c r="HK10" i="5"/>
  <c r="FV10" i="5"/>
  <c r="EG10" i="5"/>
  <c r="CR10" i="5"/>
  <c r="BA10" i="5"/>
  <c r="FK18" i="5"/>
  <c r="FN18" i="5"/>
  <c r="FJ18" i="5"/>
  <c r="FM18" i="5"/>
  <c r="FL18" i="5"/>
  <c r="GG18" i="5"/>
  <c r="GF18" i="5"/>
  <c r="GE18" i="5"/>
  <c r="GH18" i="5"/>
  <c r="GD1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FM12" i="5"/>
  <c r="GE12" i="5"/>
  <c r="IX12" i="5"/>
  <c r="GZ18" i="5"/>
  <c r="HB12" i="5"/>
  <c r="HC18" i="5"/>
  <c r="GY18" i="5"/>
  <c r="HB18" i="5"/>
  <c r="HA18" i="5"/>
  <c r="HV18" i="5"/>
  <c r="HT12" i="5"/>
  <c r="HU18" i="5"/>
  <c r="HW12" i="5"/>
  <c r="HT18" i="5"/>
  <c r="HW18" i="5"/>
  <c r="HS18" i="5"/>
  <c r="HU12"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F10" i="5"/>
  <c r="FJ12" i="5"/>
  <c r="FN12" i="5"/>
  <c r="GF12" i="5"/>
  <c r="GY12" i="5"/>
  <c r="HI12" i="5"/>
  <c r="HV12" i="5"/>
  <c r="JB12" i="5"/>
  <c r="KL12" i="5"/>
  <c r="EZ8" i="5"/>
  <c r="FT8" i="5"/>
  <c r="JK18" i="5"/>
  <c r="JI12" i="5"/>
  <c r="JJ18" i="5"/>
  <c r="JL12" i="5"/>
  <c r="JH12" i="5"/>
  <c r="JI18" i="5"/>
  <c r="JL18" i="5"/>
  <c r="JH18" i="5"/>
  <c r="JJ12" i="5"/>
  <c r="KC18" i="5"/>
  <c r="KE12" i="5"/>
  <c r="KF18" i="5"/>
  <c r="KB18" i="5"/>
  <c r="KD12" i="5"/>
  <c r="KE18" i="5"/>
  <c r="KD18" i="5"/>
  <c r="KF12" i="5"/>
  <c r="KB12" i="5"/>
  <c r="C10" i="5"/>
  <c r="FK12" i="5"/>
  <c r="GG12" i="5"/>
  <c r="GZ12" i="5"/>
  <c r="JK12" i="5"/>
  <c r="KP12" i="5"/>
  <c r="MA12" i="5"/>
  <c r="HM18" i="5"/>
  <c r="HI18" i="5"/>
  <c r="HK12" i="5"/>
  <c r="HL18" i="5"/>
  <c r="HK18" i="5"/>
  <c r="HJ18" i="5"/>
  <c r="HL12" i="5"/>
  <c r="IE18" i="5"/>
  <c r="IG12" i="5"/>
  <c r="IC12" i="5"/>
  <c r="ID18" i="5"/>
  <c r="IF12"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FL12" i="5"/>
  <c r="GD12" i="5"/>
  <c r="GH12" i="5"/>
  <c r="HA12" i="5"/>
  <c r="HM12" i="5"/>
  <c r="IN12" i="5"/>
  <c r="JT12" i="5"/>
  <c r="KZ12" i="5"/>
  <c r="ME12" i="5"/>
  <c r="LU16" i="5" l="1"/>
  <c r="KF16" i="5"/>
  <c r="IQ16" i="5"/>
  <c r="HC16" i="5"/>
  <c r="FN16" i="5"/>
  <c r="DY16" i="5"/>
  <c r="CJ16" i="5"/>
  <c r="LK16" i="5"/>
  <c r="JV16" i="5"/>
  <c r="IG16" i="5"/>
  <c r="GR16" i="5"/>
  <c r="FD16" i="5"/>
  <c r="DO16" i="5"/>
  <c r="BY16" i="5"/>
  <c r="MO16" i="5"/>
  <c r="LA16" i="5"/>
  <c r="JL16" i="5"/>
  <c r="HW16" i="5"/>
  <c r="GH16" i="5"/>
  <c r="ES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DE16" i="5"/>
  <c r="LU10" i="5"/>
  <c r="KF10" i="5"/>
  <c r="IQ10" i="5"/>
  <c r="HC10" i="5"/>
  <c r="FN10" i="5"/>
  <c r="DY10" i="5"/>
  <c r="CJ10" i="5"/>
  <c r="BN16"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MA16" i="5"/>
  <c r="KL16" i="5"/>
  <c r="IX16" i="5"/>
  <c r="HI16" i="5"/>
  <c r="FT16" i="5"/>
  <c r="EE16" i="5"/>
  <c r="CP16" i="5"/>
  <c r="AY16" i="5"/>
  <c r="BJ16" i="5"/>
  <c r="MK10" i="5"/>
  <c r="KW10" i="5"/>
  <c r="JH10" i="5"/>
  <c r="HS10" i="5"/>
  <c r="GD10" i="5"/>
  <c r="EO10" i="5"/>
  <c r="DA10" i="5"/>
  <c r="BJ10" i="5"/>
  <c r="MA10" i="5"/>
  <c r="KL10" i="5"/>
  <c r="IX10" i="5"/>
  <c r="HI10" i="5"/>
  <c r="FT10" i="5"/>
  <c r="EE10" i="5"/>
  <c r="CP10" i="5"/>
  <c r="AY10" i="5"/>
  <c r="F11" i="4"/>
  <c r="LQ10" i="5"/>
  <c r="KB10" i="5"/>
  <c r="IM10" i="5"/>
  <c r="GY10" i="5"/>
  <c r="FJ10" i="5"/>
  <c r="DU10" i="5"/>
  <c r="CF10" i="5"/>
  <c r="DA16"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MN16" i="5"/>
  <c r="KZ16" i="5"/>
  <c r="JK16" i="5"/>
  <c r="HV16" i="5"/>
  <c r="GG16" i="5"/>
  <c r="ER16" i="5"/>
  <c r="DD16" i="5"/>
  <c r="BM16" i="5"/>
  <c r="LJ10" i="5"/>
  <c r="JU10" i="5"/>
  <c r="IF10" i="5"/>
  <c r="GQ10" i="5"/>
  <c r="FC10" i="5"/>
  <c r="DN10" i="5"/>
  <c r="BX10" i="5"/>
  <c r="L11" i="4"/>
  <c r="DN16" i="5"/>
  <c r="MN10" i="5"/>
  <c r="KZ10" i="5"/>
  <c r="JK10" i="5"/>
  <c r="HV10" i="5"/>
  <c r="GG10" i="5"/>
  <c r="ER10" i="5"/>
  <c r="DD10" i="5"/>
  <c r="BM10" i="5"/>
  <c r="BX16" i="5"/>
  <c r="MD10" i="5"/>
  <c r="KO10" i="5"/>
  <c r="JA10" i="5"/>
  <c r="HL10" i="5"/>
  <c r="FW10" i="5"/>
  <c r="EH10" i="5"/>
  <c r="CS10" i="5"/>
  <c r="BB10" i="5"/>
  <c r="LT10" i="5"/>
  <c r="KE10" i="5"/>
  <c r="IP10" i="5"/>
  <c r="HB10" i="5"/>
  <c r="FM10" i="5"/>
  <c r="DX10" i="5"/>
  <c r="CI10" i="5"/>
  <c r="FX18" i="5"/>
  <c r="FT18" i="5"/>
  <c r="FW18" i="5"/>
  <c r="FV18" i="5"/>
  <c r="FU18" i="5"/>
  <c r="FU12" i="5"/>
  <c r="FX12" i="5"/>
  <c r="FT12" i="5"/>
  <c r="FW12" i="5"/>
  <c r="FV12" i="5"/>
  <c r="LH16" i="5"/>
  <c r="JS16" i="5"/>
  <c r="ID16" i="5"/>
  <c r="GO16" i="5"/>
  <c r="FA16" i="5"/>
  <c r="DL16" i="5"/>
  <c r="BV16" i="5"/>
  <c r="ML16" i="5"/>
  <c r="KX16" i="5"/>
  <c r="JI16" i="5"/>
  <c r="HT16" i="5"/>
  <c r="GE16" i="5"/>
  <c r="EP16" i="5"/>
  <c r="DB16" i="5"/>
  <c r="BK16" i="5"/>
  <c r="MB16" i="5"/>
  <c r="KM16" i="5"/>
  <c r="IY16" i="5"/>
  <c r="HJ16" i="5"/>
  <c r="FU16" i="5"/>
  <c r="LR16" i="5"/>
  <c r="KC16" i="5"/>
  <c r="IN16" i="5"/>
  <c r="GZ16" i="5"/>
  <c r="FK16" i="5"/>
  <c r="DV16" i="5"/>
  <c r="CG16" i="5"/>
  <c r="CQ16" i="5"/>
  <c r="MB10" i="5"/>
  <c r="KM10" i="5"/>
  <c r="IY10" i="5"/>
  <c r="HJ10" i="5"/>
  <c r="FU10" i="5"/>
  <c r="EF10" i="5"/>
  <c r="CQ10" i="5"/>
  <c r="AZ10" i="5"/>
  <c r="H11" i="4"/>
  <c r="AZ16" i="5"/>
  <c r="LR10" i="5"/>
  <c r="KC10" i="5"/>
  <c r="IN10" i="5"/>
  <c r="GZ10" i="5"/>
  <c r="FK10" i="5"/>
  <c r="DV10" i="5"/>
  <c r="CG10" i="5"/>
  <c r="LH10" i="5"/>
  <c r="JS10" i="5"/>
  <c r="ID10" i="5"/>
  <c r="GO10" i="5"/>
  <c r="FA10" i="5"/>
  <c r="DL10" i="5"/>
  <c r="BV10" i="5"/>
  <c r="EF16" i="5"/>
  <c r="ML10" i="5"/>
  <c r="KX10" i="5"/>
  <c r="JI10" i="5"/>
  <c r="HT10" i="5"/>
  <c r="GE10" i="5"/>
  <c r="EP10" i="5"/>
  <c r="DB10" i="5"/>
  <c r="BK10" i="5"/>
  <c r="FB18" i="5"/>
  <c r="FA18" i="5"/>
  <c r="FD18" i="5"/>
  <c r="EZ18" i="5"/>
  <c r="FC18" i="5"/>
  <c r="FC12" i="5"/>
  <c r="FB12" i="5"/>
  <c r="FA12" i="5"/>
  <c r="FD12" i="5"/>
  <c r="EZ12" i="5"/>
</calcChain>
</file>

<file path=xl/sharedStrings.xml><?xml version="1.0" encoding="utf-8"?>
<sst xmlns="http://schemas.openxmlformats.org/spreadsheetml/2006/main" count="817" uniqueCount="183">
  <si>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</si>
  <si>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</si>
  <si>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</si>
  <si>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</si>
  <si>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</si>
  <si>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</si>
  <si>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</si>
  <si>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</si>
  <si>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</si>
  <si>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</si>
  <si>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</si>
  <si>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</si>
  <si>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</si>
  <si>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</si>
  <si>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</si>
  <si>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</si>
  <si>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</si>
  <si>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</si>
  <si>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</si>
  <si>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</si>
  <si>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</si>
  <si>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</si>
  <si>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</si>
  <si>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</si>
  <si>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</si>
  <si>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</si>
  <si>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</si>
  <si>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</si>
  <si>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</si>
  <si>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</si>
  <si>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</si>
  <si>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</si>
  <si>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</si>
  <si>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</si>
  <si>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</si>
  <si>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</si>
  <si>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</si>
  <si>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</si>
  <si>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</si>
  <si>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</si>
  <si>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</si>
  <si>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</si>
  <si>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</si>
  <si>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</si>
  <si>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</si>
  <si>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</si>
  <si>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</si>
  <si>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</si>
  <si>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</si>
  <si>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</si>
  <si>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</si>
  <si>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</si>
  <si>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</si>
  <si>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</si>
  <si>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</si>
  <si>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</si>
  <si>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</si>
  <si>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</si>
  <si>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</si>
  <si>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</si>
  <si>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</si>
  <si>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</si>
  <si>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</si>
  <si>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</si>
  <si>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</si>
  <si>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</si>
  <si>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</si>
  <si>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</si>
  <si>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</si>
  <si>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</si>
  <si>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</si>
  <si>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</si>
  <si>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</si>
  <si>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</si>
  <si>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</si>
  <si>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</si>
  <si>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</si>
  <si>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</si>
  <si>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</si>
  <si>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</si>
  <si>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</si>
  <si>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</si>
  <si>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</si>
  <si>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</si>
  <si>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</si>
  <si>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</si>
  <si>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</si>
  <si>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</si>
  <si>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</si>
  <si>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</si>
  <si>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</si>
  <si>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</si>
  <si>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</si>
  <si>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</si>
  <si>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</si>
  <si>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</si>
  <si>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</si>
  <si>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</si>
  <si>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</si>
  <si>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</si>
  <si>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</si>
  <si>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</si>
  <si>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</si>
  <si>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</si>
  <si>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</si>
  <si>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</si>
  <si>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</si>
  <si>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</si>
  <si>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</si>
  <si>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</si>
  <si>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</si>
  <si>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</si>
  <si>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</si>
  <si>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</si>
  <si>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</si>
  <si>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</si>
  <si>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240001</t>
  </si>
  <si>
    <t>46</t>
  </si>
  <si>
    <t>04</t>
  </si>
  <si>
    <t>0</t>
  </si>
  <si>
    <t>000</t>
  </si>
  <si>
    <t>三重県</t>
  </si>
  <si>
    <t>法適用</t>
  </si>
  <si>
    <t>電気事業</t>
  </si>
  <si>
    <t/>
  </si>
  <si>
    <t>-</t>
  </si>
  <si>
    <t>平成29年3月31日　三重ごみ固形燃料発電所</t>
  </si>
  <si>
    <t>平成35年3月31日　三重ごみ固形燃料発電所</t>
  </si>
  <si>
    <t>無</t>
  </si>
  <si>
    <t>株式会社エネット</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</si>
  <si>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</si>
  <si>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</si>
  <si>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</si>
  <si>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</si>
  <si>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</si>
  <si>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</si>
  <si>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</si>
  <si>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</si>
  <si>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</si>
  <si>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</si>
  <si>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</si>
  <si>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</si>
  <si>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</si>
  <si>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</si>
  <si>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</si>
  <si>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</si>
  <si>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</si>
  <si>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</si>
  <si>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</si>
  <si>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</si>
  <si>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</si>
  <si>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</si>
  <si>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</si>
  <si>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</si>
  <si>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</si>
  <si>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</si>
  <si>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</si>
  <si>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</si>
  <si>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</si>
  <si>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</si>
  <si>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</si>
  <si>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</si>
  <si>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</si>
  <si>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</si>
  <si>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</si>
  <si>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</si>
  <si>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</si>
  <si>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</si>
  <si>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</si>
  <si>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</si>
  <si>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</si>
  <si>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</si>
  <si>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</si>
  <si>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</si>
  <si>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</si>
  <si>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</si>
  <si>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</si>
  <si>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</si>
  <si>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・欠損金があるため、利益剰余金の使途なし。</t>
    <rPh sb="1" eb="4">
      <t>ケッソンキン</t>
    </rPh>
    <rPh sb="10" eb="12">
      <t>リエキ</t>
    </rPh>
    <rPh sb="12" eb="15">
      <t>ジョウヨキン</t>
    </rPh>
    <rPh sb="16" eb="18">
      <t>シト</t>
    </rPh>
    <phoneticPr fontId="3"/>
  </si>
  <si>
    <t>・ごみ発電（RDF焼却・発電）事業は平成32年度末をもって事業終了予定である。平成29年度以降の維持管理費用の大幅な増加及び売電料金単価の値下がりによる売電料金収入の減少も見込まれていることから、より効率的な発電運用を行うことで売電料金収入の向上を図るなど、安全性を確保しつつ健全な経営に努めたい。</t>
    <rPh sb="3" eb="5">
      <t>ハツデン</t>
    </rPh>
    <rPh sb="9" eb="11">
      <t>ショウキャク</t>
    </rPh>
    <rPh sb="12" eb="14">
      <t>ハツデン</t>
    </rPh>
    <rPh sb="15" eb="17">
      <t>ジギョウ</t>
    </rPh>
    <rPh sb="18" eb="20">
      <t>ヘイセイ</t>
    </rPh>
    <rPh sb="22" eb="24">
      <t>ネンド</t>
    </rPh>
    <rPh sb="24" eb="25">
      <t>マツ</t>
    </rPh>
    <rPh sb="29" eb="31">
      <t>ジギョウ</t>
    </rPh>
    <rPh sb="31" eb="33">
      <t>シュウリョウ</t>
    </rPh>
    <rPh sb="33" eb="35">
      <t>ヨテイ</t>
    </rPh>
    <rPh sb="39" eb="41">
      <t>ヘイセイ</t>
    </rPh>
    <rPh sb="43" eb="45">
      <t>ネンド</t>
    </rPh>
    <rPh sb="45" eb="47">
      <t>イコウ</t>
    </rPh>
    <rPh sb="48" eb="50">
      <t>イジ</t>
    </rPh>
    <rPh sb="50" eb="52">
      <t>カンリ</t>
    </rPh>
    <rPh sb="52" eb="54">
      <t>ヒヨウ</t>
    </rPh>
    <phoneticPr fontId="3"/>
  </si>
  <si>
    <t>・平成27年4月に水力発電事業を民間譲渡したことから、電気事業としてごみ発電（RDF焼却・発電）事業単独となった。しかし、水力発電事業の民間譲渡後も水力残務整理費用を必要とした。　　　　　　　　　　　　　　　　　　　　　　　　　　　　　　　　　　　　このことから、経常収支比率は104.6%と100%を上回っているが、営業収支比率は97.5%と100%を下回った。ただし、ごみ発電事業単独では、経常収支比率123.8%、営業収支比率116.5%と100％を上回っており、収益性は確保されている。　　　　　　　　　　　　　　　　　　　　　　　　　　　　　　　　　　　　　　　　　　　　　　　　　　　　　　　　　　　　　　　　　　　　　　　　　　　　　　　・流動比率については、平成27年度の水力発電事業の譲渡金収入による現金預金の増加に加え、平成28年度には流動負債が減少したため、3,724.5%と大きく増加しており、支払い能力は高いと考えられる。　　　　　　　　　　　　　　　　　　　　　　　　　　　　　　　　　　　　　　　　　　　　　　　　　　　　　　　　　　　　　　　・供給原価については、水力残務整理費用が減少したため、前年度より減少しているが、28,661.5円と平均値を上回っている。しかし、安全性の確保も必要なことから、供給原価が高額になることは致し方ないと考えている。　　　　　　　　　　　　　　　　　　　　　　　　　　　　　　　　　　　　　　　　　　　　　　　　　　　・EBITDAについては、平成26年度は会計基準見直しによる引当金計上に伴う純利益の減少であり、平成27年度は水力発電事業の譲渡金収入による純利益の増加である。平成28年度は純利益が減少した影響により数値も減少している。</t>
    <rPh sb="1" eb="3">
      <t>ヘイセイ</t>
    </rPh>
    <rPh sb="5" eb="6">
      <t>ネン</t>
    </rPh>
    <rPh sb="7" eb="8">
      <t>ツキ</t>
    </rPh>
    <rPh sb="9" eb="11">
      <t>スイリョク</t>
    </rPh>
    <rPh sb="11" eb="13">
      <t>ハツデン</t>
    </rPh>
    <rPh sb="13" eb="15">
      <t>ジギョウ</t>
    </rPh>
    <rPh sb="16" eb="18">
      <t>ミンカン</t>
    </rPh>
    <rPh sb="18" eb="20">
      <t>ジョウト</t>
    </rPh>
    <rPh sb="27" eb="29">
      <t>デンキ</t>
    </rPh>
    <rPh sb="29" eb="31">
      <t>ジギョウ</t>
    </rPh>
    <rPh sb="36" eb="38">
      <t>ハツデン</t>
    </rPh>
    <rPh sb="42" eb="44">
      <t>ショウキャク</t>
    </rPh>
    <rPh sb="45" eb="47">
      <t>ハツデン</t>
    </rPh>
    <rPh sb="48" eb="50">
      <t>ジギョウ</t>
    </rPh>
    <rPh sb="50" eb="52">
      <t>タンドク</t>
    </rPh>
    <rPh sb="61" eb="63">
      <t>スイリョク</t>
    </rPh>
    <rPh sb="63" eb="65">
      <t>ハツデン</t>
    </rPh>
    <rPh sb="65" eb="67">
      <t>ジギョウ</t>
    </rPh>
    <rPh sb="68" eb="70">
      <t>ミンカン</t>
    </rPh>
    <rPh sb="70" eb="72">
      <t>ジョウト</t>
    </rPh>
    <rPh sb="72" eb="73">
      <t>ゴ</t>
    </rPh>
    <rPh sb="74" eb="76">
      <t>スイリョク</t>
    </rPh>
    <rPh sb="76" eb="78">
      <t>ザンム</t>
    </rPh>
    <rPh sb="78" eb="80">
      <t>セイリ</t>
    </rPh>
    <rPh sb="80" eb="82">
      <t>ヒヨウ</t>
    </rPh>
    <rPh sb="83" eb="85">
      <t>ヒツヨウ</t>
    </rPh>
    <rPh sb="132" eb="134">
      <t>ケイジョウ</t>
    </rPh>
    <rPh sb="134" eb="136">
      <t>シュウシ</t>
    </rPh>
    <rPh sb="136" eb="138">
      <t>ヒリツ</t>
    </rPh>
    <rPh sb="159" eb="161">
      <t>エイギョウ</t>
    </rPh>
    <rPh sb="161" eb="163">
      <t>シュウシ</t>
    </rPh>
    <rPh sb="163" eb="165">
      <t>ヒリツ</t>
    </rPh>
    <rPh sb="177" eb="179">
      <t>シタマワ</t>
    </rPh>
    <rPh sb="188" eb="190">
      <t>ハツデン</t>
    </rPh>
    <rPh sb="190" eb="192">
      <t>ジギョウ</t>
    </rPh>
    <rPh sb="192" eb="194">
      <t>タンドク</t>
    </rPh>
    <rPh sb="197" eb="199">
      <t>ケイジョウ</t>
    </rPh>
    <rPh sb="199" eb="201">
      <t>シュウシ</t>
    </rPh>
    <rPh sb="201" eb="203">
      <t>ヒリツ</t>
    </rPh>
    <rPh sb="210" eb="212">
      <t>エイギョウ</t>
    </rPh>
    <rPh sb="212" eb="214">
      <t>シュウシ</t>
    </rPh>
    <rPh sb="214" eb="216">
      <t>ヒリツ</t>
    </rPh>
    <rPh sb="228" eb="230">
      <t>ウワマワ</t>
    </rPh>
    <rPh sb="235" eb="238">
      <t>シュウエキセイ</t>
    </rPh>
    <rPh sb="239" eb="241">
      <t>カクホ</t>
    </rPh>
    <rPh sb="327" eb="329">
      <t>リュウドウ</t>
    </rPh>
    <rPh sb="329" eb="331">
      <t>ヒリツ</t>
    </rPh>
    <rPh sb="337" eb="339">
      <t>ヘイセイ</t>
    </rPh>
    <rPh sb="341" eb="343">
      <t>ネンド</t>
    </rPh>
    <rPh sb="344" eb="346">
      <t>スイリョク</t>
    </rPh>
    <rPh sb="346" eb="348">
      <t>ハツデン</t>
    </rPh>
    <rPh sb="348" eb="350">
      <t>ジギョウ</t>
    </rPh>
    <rPh sb="351" eb="353">
      <t>ジョウト</t>
    </rPh>
    <rPh sb="353" eb="354">
      <t>キン</t>
    </rPh>
    <rPh sb="354" eb="356">
      <t>シュウニュウ</t>
    </rPh>
    <rPh sb="359" eb="361">
      <t>ゲンキン</t>
    </rPh>
    <rPh sb="361" eb="363">
      <t>ヨキン</t>
    </rPh>
    <rPh sb="364" eb="366">
      <t>ゾウカ</t>
    </rPh>
    <rPh sb="367" eb="368">
      <t>クワ</t>
    </rPh>
    <rPh sb="370" eb="372">
      <t>ヘイセイ</t>
    </rPh>
    <rPh sb="374" eb="376">
      <t>ネンド</t>
    </rPh>
    <rPh sb="378" eb="380">
      <t>リュウドウ</t>
    </rPh>
    <rPh sb="380" eb="382">
      <t>フサイ</t>
    </rPh>
    <rPh sb="383" eb="385">
      <t>ゲンショウ</t>
    </rPh>
    <rPh sb="399" eb="400">
      <t>オオ</t>
    </rPh>
    <rPh sb="402" eb="404">
      <t>ゾウカ</t>
    </rPh>
    <rPh sb="409" eb="411">
      <t>シハラ</t>
    </rPh>
    <rPh sb="412" eb="414">
      <t>ノウリョク</t>
    </rPh>
    <rPh sb="415" eb="416">
      <t>タカ</t>
    </rPh>
    <rPh sb="418" eb="419">
      <t>カンガ</t>
    </rPh>
    <rPh sb="488" eb="490">
      <t>キョウキュウ</t>
    </rPh>
    <rPh sb="490" eb="492">
      <t>ゲンカ</t>
    </rPh>
    <rPh sb="498" eb="500">
      <t>スイリョク</t>
    </rPh>
    <rPh sb="500" eb="502">
      <t>ザンム</t>
    </rPh>
    <rPh sb="502" eb="504">
      <t>セイリ</t>
    </rPh>
    <rPh sb="504" eb="506">
      <t>ヒヨウ</t>
    </rPh>
    <rPh sb="507" eb="509">
      <t>ゲンショウ</t>
    </rPh>
    <rPh sb="514" eb="517">
      <t>ゼンネンド</t>
    </rPh>
    <rPh sb="519" eb="521">
      <t>ゲンショウ</t>
    </rPh>
    <rPh sb="535" eb="536">
      <t>エン</t>
    </rPh>
    <rPh sb="537" eb="539">
      <t>ヘイキン</t>
    </rPh>
    <rPh sb="539" eb="540">
      <t>チ</t>
    </rPh>
    <rPh sb="541" eb="543">
      <t>ウワマワ</t>
    </rPh>
    <rPh sb="679" eb="680">
      <t>トモナ</t>
    </rPh>
    <rPh sb="681" eb="684">
      <t>ジュンリエキ</t>
    </rPh>
    <rPh sb="700" eb="702">
      <t>ハツデン</t>
    </rPh>
    <rPh sb="702" eb="704">
      <t>ジギョウ</t>
    </rPh>
    <rPh sb="713" eb="716">
      <t>ジュンリエキ</t>
    </rPh>
    <rPh sb="717" eb="719">
      <t>ゾウカ</t>
    </rPh>
    <rPh sb="723" eb="725">
      <t>ヘイセイ</t>
    </rPh>
    <rPh sb="730" eb="733">
      <t>ジュンリエキ</t>
    </rPh>
    <rPh sb="734" eb="736">
      <t>ゲンショウ</t>
    </rPh>
    <rPh sb="738" eb="740">
      <t>エイキョウ</t>
    </rPh>
    <rPh sb="743" eb="745">
      <t>スウチ</t>
    </rPh>
    <rPh sb="746" eb="748">
      <t>ゲンショウ</t>
    </rPh>
    <phoneticPr fontId="3"/>
  </si>
  <si>
    <t>自治体職員</t>
    <rPh sb="0" eb="3">
      <t>ジチタイ</t>
    </rPh>
    <rPh sb="3" eb="5">
      <t>ショクイン</t>
    </rPh>
    <phoneticPr fontId="3"/>
  </si>
  <si>
    <t>（ごみ発電）
・設備利用率は、昨年度とほぼ同じ数値で安定しており、効率的なごみ発電（RDF焼却・発電）運用を行っていることから、これ以上の上昇は見込めないものと考えている。　　　　　　　　　　　　　　　　　　　　　　　　　　　　　　　　　　　　　　　　　　　　　　　　　　　　　　　　　　　・修繕費比率は、修繕計画により効果的な修繕を行ったことで減少している。　　　　　　　　　　　　　　　　　　　　　　　　　　　　　　　　　　　　　　　　　　　　　　　　　　　　　　　　　　　　　　　　　　　・企業債残高対料金収入比率は、平成27年度で全て償還したため、指標はゼロとなっている。　　　　　　　　　　　　　　　　　　　　　　　　　　　　　　　　　　　　　　　　　　　　　　　　　　　　　　　　　　　　　　　　・有形固定資産減価償却率については、平成26年度の会計基準見直しによるみなし償却廃止により全償却となったため増加している。　　　　　　　　　　　　　　　　　　　　　　　　　　　　　　　　　　　　　　　　　　　　　　　　また、平成32年度に事業終了予定であるため、設備の更新は計画していないことから、本数値は償却が進んでいることを示すものである。　　　　　　　　　　　　　　　　　　　　　　　　　　　　　　　　　　　　　　　　　　　・FIT収入割合は100%であるが、FIT認定期間内に事業終了予定であるため、調達期間終了によるリスクは考えていない。ただし、売電料金単価の下落によるFIT認定単価からの上積み額が減少しており売電料金収入の減少が見込まれている。</t>
    <rPh sb="3" eb="5">
      <t>ハツデン</t>
    </rPh>
    <rPh sb="8" eb="10">
      <t>セツビ</t>
    </rPh>
    <rPh sb="10" eb="13">
      <t>リヨウリツ</t>
    </rPh>
    <rPh sb="15" eb="18">
      <t>サクネンド</t>
    </rPh>
    <rPh sb="23" eb="25">
      <t>スウチ</t>
    </rPh>
    <rPh sb="26" eb="28">
      <t>アンテイ</t>
    </rPh>
    <rPh sb="33" eb="36">
      <t>コウリツテキ</t>
    </rPh>
    <rPh sb="39" eb="41">
      <t>ハツデン</t>
    </rPh>
    <rPh sb="45" eb="47">
      <t>ショウキャク</t>
    </rPh>
    <rPh sb="48" eb="50">
      <t>ハツデン</t>
    </rPh>
    <rPh sb="51" eb="53">
      <t>ウンヨウ</t>
    </rPh>
    <rPh sb="54" eb="55">
      <t>オコナ</t>
    </rPh>
    <rPh sb="66" eb="68">
      <t>イジョウ</t>
    </rPh>
    <rPh sb="69" eb="71">
      <t>ジョウショウ</t>
    </rPh>
    <rPh sb="72" eb="74">
      <t>ミコ</t>
    </rPh>
    <rPh sb="80" eb="81">
      <t>カンガ</t>
    </rPh>
    <rPh sb="146" eb="148">
      <t>シュウゼン</t>
    </rPh>
    <rPh sb="148" eb="149">
      <t>ヒ</t>
    </rPh>
    <rPh sb="149" eb="151">
      <t>ヒリツ</t>
    </rPh>
    <rPh sb="153" eb="155">
      <t>シュウゼン</t>
    </rPh>
    <rPh sb="155" eb="157">
      <t>ケイカク</t>
    </rPh>
    <rPh sb="160" eb="163">
      <t>コウカテキ</t>
    </rPh>
    <rPh sb="164" eb="166">
      <t>シュウゼン</t>
    </rPh>
    <rPh sb="167" eb="168">
      <t>オコナ</t>
    </rPh>
    <rPh sb="173" eb="175">
      <t>ゲンショウ</t>
    </rPh>
    <rPh sb="248" eb="250">
      <t>キギョウ</t>
    </rPh>
    <rPh sb="250" eb="251">
      <t>サイ</t>
    </rPh>
    <rPh sb="251" eb="253">
      <t>ザンダカ</t>
    </rPh>
    <rPh sb="253" eb="254">
      <t>タイ</t>
    </rPh>
    <rPh sb="254" eb="256">
      <t>リョウキン</t>
    </rPh>
    <rPh sb="256" eb="258">
      <t>シュウニュウ</t>
    </rPh>
    <rPh sb="258" eb="260">
      <t>ヒリツ</t>
    </rPh>
    <rPh sb="262" eb="264">
      <t>ヘイセイ</t>
    </rPh>
    <rPh sb="266" eb="268">
      <t>ネンド</t>
    </rPh>
    <rPh sb="269" eb="270">
      <t>スベ</t>
    </rPh>
    <rPh sb="271" eb="273">
      <t>ショウカン</t>
    </rPh>
    <rPh sb="278" eb="280">
      <t>シヒョウ</t>
    </rPh>
    <rPh sb="355" eb="357">
      <t>ユウケイ</t>
    </rPh>
    <rPh sb="357" eb="359">
      <t>コテイ</t>
    </rPh>
    <rPh sb="359" eb="361">
      <t>シサン</t>
    </rPh>
    <rPh sb="361" eb="363">
      <t>ゲンカ</t>
    </rPh>
    <rPh sb="363" eb="365">
      <t>ショウキャク</t>
    </rPh>
    <rPh sb="365" eb="366">
      <t>リツ</t>
    </rPh>
    <rPh sb="372" eb="374">
      <t>ヘイセイ</t>
    </rPh>
    <rPh sb="376" eb="378">
      <t>ネンド</t>
    </rPh>
    <rPh sb="379" eb="381">
      <t>カイケイ</t>
    </rPh>
    <rPh sb="381" eb="383">
      <t>キジュン</t>
    </rPh>
    <rPh sb="383" eb="385">
      <t>ミナオ</t>
    </rPh>
    <rPh sb="392" eb="394">
      <t>ショウキャク</t>
    </rPh>
    <rPh sb="394" eb="396">
      <t>ハイシ</t>
    </rPh>
    <rPh sb="399" eb="400">
      <t>ゼン</t>
    </rPh>
    <rPh sb="400" eb="402">
      <t>ショウキャク</t>
    </rPh>
    <rPh sb="408" eb="410">
      <t>ゾウカ</t>
    </rPh>
    <rPh sb="466" eb="468">
      <t>ヘイセイ</t>
    </rPh>
    <rPh sb="470" eb="472">
      <t>ネンド</t>
    </rPh>
    <rPh sb="473" eb="475">
      <t>ジギョウ</t>
    </rPh>
    <rPh sb="475" eb="477">
      <t>シュウリョウ</t>
    </rPh>
    <rPh sb="477" eb="479">
      <t>ヨテイ</t>
    </rPh>
    <rPh sb="485" eb="487">
      <t>セツビ</t>
    </rPh>
    <rPh sb="488" eb="490">
      <t>コウシン</t>
    </rPh>
    <rPh sb="491" eb="493">
      <t>ケイカク</t>
    </rPh>
    <rPh sb="503" eb="504">
      <t>ホン</t>
    </rPh>
    <rPh sb="504" eb="506">
      <t>スウチ</t>
    </rPh>
    <rPh sb="507" eb="509">
      <t>ショウキャク</t>
    </rPh>
    <rPh sb="510" eb="511">
      <t>スス</t>
    </rPh>
    <rPh sb="518" eb="519">
      <t>シメ</t>
    </rPh>
    <rPh sb="573" eb="575">
      <t>シュウニュウ</t>
    </rPh>
    <rPh sb="575" eb="577">
      <t>ワリアイ</t>
    </rPh>
    <rPh sb="590" eb="592">
      <t>ニンテイ</t>
    </rPh>
    <rPh sb="592" eb="594">
      <t>キカン</t>
    </rPh>
    <rPh sb="594" eb="595">
      <t>ナイ</t>
    </rPh>
    <rPh sb="596" eb="598">
      <t>ジギョウ</t>
    </rPh>
    <rPh sb="598" eb="600">
      <t>シュウリョウ</t>
    </rPh>
    <rPh sb="600" eb="602">
      <t>ヨテイ</t>
    </rPh>
    <rPh sb="608" eb="610">
      <t>チョウタツ</t>
    </rPh>
    <rPh sb="610" eb="612">
      <t>キカン</t>
    </rPh>
    <rPh sb="612" eb="614">
      <t>シュウリョウ</t>
    </rPh>
    <rPh sb="621" eb="622">
      <t>カンガ</t>
    </rPh>
    <rPh sb="632" eb="634">
      <t>バイデン</t>
    </rPh>
    <rPh sb="634" eb="636">
      <t>リョウキン</t>
    </rPh>
    <rPh sb="636" eb="638">
      <t>タンカ</t>
    </rPh>
    <rPh sb="639" eb="641">
      <t>ゲラク</t>
    </rPh>
    <rPh sb="647" eb="649">
      <t>ニンテイ</t>
    </rPh>
    <rPh sb="649" eb="651">
      <t>タンカ</t>
    </rPh>
    <rPh sb="654" eb="656">
      <t>ウワヅ</t>
    </rPh>
    <rPh sb="657" eb="658">
      <t>ガク</t>
    </rPh>
    <rPh sb="659" eb="661">
      <t>ゲンショウ</t>
    </rPh>
    <rPh sb="665" eb="667">
      <t>バイデン</t>
    </rPh>
    <rPh sb="667" eb="669">
      <t>リョウキン</t>
    </rPh>
    <rPh sb="669" eb="671">
      <t>シュウニュウ</t>
    </rPh>
    <rPh sb="672" eb="674">
      <t>ゲンショウ</t>
    </rPh>
    <rPh sb="675" eb="677">
      <t>ミコ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</si>
</sst>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2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1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13"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16"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3" fillId="0" borderId="0"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44" xfId="1" applyFont="1" applyFill="1" applyBorder="1" applyAlignment="1" applyProtection="1">
      <alignment horizontal="left" vertical="top" wrapText="1"/>
      <protection locked="0"/>
    </xf>
    <xf numFmtId="0" fontId="13" fillId="0" borderId="45" xfId="1" applyFont="1" applyFill="1" applyBorder="1" applyAlignment="1" applyProtection="1">
      <alignment horizontal="left" vertical="top" wrapText="1"/>
      <protection locked="0"/>
    </xf>
    <xf numFmtId="0" fontId="13"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3" fillId="0" borderId="16"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7" xfId="1" applyFont="1" applyBorder="1" applyAlignment="1" applyProtection="1">
      <alignment horizontal="left" vertical="top" wrapText="1"/>
      <protection locked="0"/>
    </xf>
    <xf numFmtId="0" fontId="13" fillId="0" borderId="36" xfId="1" applyFont="1" applyBorder="1" applyAlignment="1" applyProtection="1">
      <alignment horizontal="left" vertical="top" wrapText="1"/>
      <protection locked="0"/>
    </xf>
    <xf numFmtId="0" fontId="13" fillId="0" borderId="37" xfId="1" applyFont="1" applyBorder="1" applyAlignment="1" applyProtection="1">
      <alignment horizontal="left" vertical="top" wrapText="1"/>
      <protection locked="0"/>
    </xf>
    <xf numFmtId="0" fontId="13"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104.4</c:v>
                </c:pt>
                <c:pt idx="1">
                  <c:v>106.3</c:v>
                </c:pt>
                <c:pt idx="2">
                  <c:v>118.4</c:v>
                </c:pt>
                <c:pt idx="3">
                  <c:v>87.5</c:v>
                </c:pt>
                <c:pt idx="4">
                  <c:v>104.6</c:v>
                </c:pt>
              </c:numCache>
            </c:numRef>
          </c:val>
        </c:ser>
        <c:dLbls>
          <c:showLegendKey val="0"/>
          <c:showVal val="0"/>
          <c:showCatName val="0"/>
          <c:showSerName val="0"/>
          <c:showPercent val="0"/>
          <c:showBubbleSize val="0"/>
        </c:dLbls>
        <c:gapWidth val="180"/>
        <c:overlap val="-90"/>
        <c:axId val="210417080"/>
        <c:axId val="21041747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0417080"/>
        <c:axId val="210417472"/>
      </c:lineChart>
      <c:catAx>
        <c:axId val="210417080"/>
        <c:scaling>
          <c:orientation val="minMax"/>
        </c:scaling>
        <c:delete val="0"/>
        <c:axPos val="b"/>
        <c:numFmt formatCode="ge" sourceLinked="1"/>
        <c:majorTickMark val="none"/>
        <c:minorTickMark val="none"/>
        <c:tickLblPos val="none"/>
        <c:crossAx val="210417472"/>
        <c:crosses val="autoZero"/>
        <c:auto val="0"/>
        <c:lblAlgn val="ctr"/>
        <c:lblOffset val="100"/>
        <c:noMultiLvlLbl val="1"/>
      </c:catAx>
      <c:valAx>
        <c:axId val="21041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417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6.6</c:v>
                </c:pt>
                <c:pt idx="1">
                  <c:v>22.9</c:v>
                </c:pt>
                <c:pt idx="2">
                  <c:v>36.1</c:v>
                </c:pt>
                <c:pt idx="3">
                  <c:v>100</c:v>
                </c:pt>
                <c:pt idx="4">
                  <c:v>100</c:v>
                </c:pt>
              </c:numCache>
            </c:numRef>
          </c:val>
        </c:ser>
        <c:dLbls>
          <c:showLegendKey val="0"/>
          <c:showVal val="0"/>
          <c:showCatName val="0"/>
          <c:showSerName val="0"/>
          <c:showPercent val="0"/>
          <c:showBubbleSize val="0"/>
        </c:dLbls>
        <c:gapWidth val="180"/>
        <c:overlap val="-90"/>
        <c:axId val="212765224"/>
        <c:axId val="21276561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2765224"/>
        <c:axId val="212765616"/>
      </c:lineChart>
      <c:catAx>
        <c:axId val="212765224"/>
        <c:scaling>
          <c:orientation val="minMax"/>
        </c:scaling>
        <c:delete val="0"/>
        <c:axPos val="b"/>
        <c:numFmt formatCode="ge" sourceLinked="1"/>
        <c:majorTickMark val="none"/>
        <c:minorTickMark val="none"/>
        <c:tickLblPos val="none"/>
        <c:crossAx val="212765616"/>
        <c:crosses val="autoZero"/>
        <c:auto val="0"/>
        <c:lblAlgn val="ctr"/>
        <c:lblOffset val="100"/>
        <c:noMultiLvlLbl val="1"/>
      </c:catAx>
      <c:valAx>
        <c:axId val="21276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65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29.4</c:v>
                </c:pt>
                <c:pt idx="1">
                  <c:v>22.6</c:v>
                </c:pt>
                <c:pt idx="2">
                  <c:v>22.7</c:v>
                </c:pt>
                <c:pt idx="3">
                  <c:v>#N/A</c:v>
                </c:pt>
                <c:pt idx="4">
                  <c:v>#N/A</c:v>
                </c:pt>
              </c:numCache>
            </c:numRef>
          </c:val>
        </c:ser>
        <c:dLbls>
          <c:showLegendKey val="0"/>
          <c:showVal val="0"/>
          <c:showCatName val="0"/>
          <c:showSerName val="0"/>
          <c:showPercent val="0"/>
          <c:showBubbleSize val="0"/>
        </c:dLbls>
        <c:gapWidth val="180"/>
        <c:overlap val="-90"/>
        <c:axId val="212766400"/>
        <c:axId val="21276679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12766400"/>
        <c:axId val="212766792"/>
      </c:lineChart>
      <c:catAx>
        <c:axId val="212766400"/>
        <c:scaling>
          <c:orientation val="minMax"/>
        </c:scaling>
        <c:delete val="0"/>
        <c:axPos val="b"/>
        <c:numFmt formatCode="ge" sourceLinked="1"/>
        <c:majorTickMark val="none"/>
        <c:minorTickMark val="none"/>
        <c:tickLblPos val="none"/>
        <c:crossAx val="212766792"/>
        <c:crosses val="autoZero"/>
        <c:auto val="0"/>
        <c:lblAlgn val="ctr"/>
        <c:lblOffset val="100"/>
        <c:noMultiLvlLbl val="1"/>
      </c:catAx>
      <c:valAx>
        <c:axId val="212766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66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32</c:v>
                </c:pt>
                <c:pt idx="1">
                  <c:v>25.4</c:v>
                </c:pt>
                <c:pt idx="2">
                  <c:v>24.8</c:v>
                </c:pt>
                <c:pt idx="3">
                  <c:v>#N/A</c:v>
                </c:pt>
                <c:pt idx="4">
                  <c:v>#N/A</c:v>
                </c:pt>
              </c:numCache>
            </c:numRef>
          </c:val>
        </c:ser>
        <c:dLbls>
          <c:showLegendKey val="0"/>
          <c:showVal val="0"/>
          <c:showCatName val="0"/>
          <c:showSerName val="0"/>
          <c:showPercent val="0"/>
          <c:showBubbleSize val="0"/>
        </c:dLbls>
        <c:gapWidth val="180"/>
        <c:overlap val="-90"/>
        <c:axId val="212767576"/>
        <c:axId val="33597564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12767576"/>
        <c:axId val="335975640"/>
      </c:lineChart>
      <c:catAx>
        <c:axId val="212767576"/>
        <c:scaling>
          <c:orientation val="minMax"/>
        </c:scaling>
        <c:delete val="0"/>
        <c:axPos val="b"/>
        <c:numFmt formatCode="ge" sourceLinked="1"/>
        <c:majorTickMark val="none"/>
        <c:minorTickMark val="none"/>
        <c:tickLblPos val="none"/>
        <c:crossAx val="335975640"/>
        <c:crosses val="autoZero"/>
        <c:auto val="0"/>
        <c:lblAlgn val="ctr"/>
        <c:lblOffset val="100"/>
        <c:noMultiLvlLbl val="1"/>
      </c:catAx>
      <c:valAx>
        <c:axId val="335975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67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96</c:v>
                </c:pt>
                <c:pt idx="1">
                  <c:v>69.3</c:v>
                </c:pt>
                <c:pt idx="2">
                  <c:v>60.2</c:v>
                </c:pt>
                <c:pt idx="3">
                  <c:v>#N/A</c:v>
                </c:pt>
                <c:pt idx="4">
                  <c:v>#N/A</c:v>
                </c:pt>
              </c:numCache>
            </c:numRef>
          </c:val>
        </c:ser>
        <c:dLbls>
          <c:showLegendKey val="0"/>
          <c:showVal val="0"/>
          <c:showCatName val="0"/>
          <c:showSerName val="0"/>
          <c:showPercent val="0"/>
          <c:showBubbleSize val="0"/>
        </c:dLbls>
        <c:gapWidth val="180"/>
        <c:overlap val="-90"/>
        <c:axId val="335976424"/>
        <c:axId val="33597681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35976424"/>
        <c:axId val="335976816"/>
      </c:lineChart>
      <c:catAx>
        <c:axId val="335976424"/>
        <c:scaling>
          <c:orientation val="minMax"/>
        </c:scaling>
        <c:delete val="0"/>
        <c:axPos val="b"/>
        <c:numFmt formatCode="ge" sourceLinked="1"/>
        <c:majorTickMark val="none"/>
        <c:minorTickMark val="none"/>
        <c:tickLblPos val="none"/>
        <c:crossAx val="335976816"/>
        <c:crosses val="autoZero"/>
        <c:auto val="0"/>
        <c:lblAlgn val="ctr"/>
        <c:lblOffset val="100"/>
        <c:noMultiLvlLbl val="1"/>
      </c:catAx>
      <c:valAx>
        <c:axId val="33597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59764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62.5</c:v>
                </c:pt>
                <c:pt idx="1">
                  <c:v>64</c:v>
                </c:pt>
                <c:pt idx="2">
                  <c:v>58.5</c:v>
                </c:pt>
                <c:pt idx="3">
                  <c:v>21</c:v>
                </c:pt>
                <c:pt idx="4">
                  <c:v>18.399999999999999</c:v>
                </c:pt>
              </c:numCache>
            </c:numRef>
          </c:val>
        </c:ser>
        <c:dLbls>
          <c:showLegendKey val="0"/>
          <c:showVal val="0"/>
          <c:showCatName val="0"/>
          <c:showSerName val="0"/>
          <c:showPercent val="0"/>
          <c:showBubbleSize val="0"/>
        </c:dLbls>
        <c:gapWidth val="180"/>
        <c:overlap val="-90"/>
        <c:axId val="335977600"/>
        <c:axId val="3359779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35977600"/>
        <c:axId val="335977992"/>
      </c:lineChart>
      <c:catAx>
        <c:axId val="335977600"/>
        <c:scaling>
          <c:orientation val="minMax"/>
        </c:scaling>
        <c:delete val="0"/>
        <c:axPos val="b"/>
        <c:numFmt formatCode="ge" sourceLinked="1"/>
        <c:majorTickMark val="none"/>
        <c:minorTickMark val="none"/>
        <c:tickLblPos val="none"/>
        <c:crossAx val="335977992"/>
        <c:crosses val="autoZero"/>
        <c:auto val="0"/>
        <c:lblAlgn val="ctr"/>
        <c:lblOffset val="100"/>
        <c:noMultiLvlLbl val="1"/>
      </c:catAx>
      <c:valAx>
        <c:axId val="335977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7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#N/A</c:v>
                </c:pt>
                <c:pt idx="4">
                  <c:v>#N/A</c:v>
                </c:pt>
              </c:numCache>
            </c:numRef>
          </c:val>
        </c:ser>
        <c:dLbls>
          <c:showLegendKey val="0"/>
          <c:showVal val="0"/>
          <c:showCatName val="0"/>
          <c:showSerName val="0"/>
          <c:showPercent val="0"/>
          <c:showBubbleSize val="0"/>
        </c:dLbls>
        <c:gapWidth val="180"/>
        <c:overlap val="-90"/>
        <c:axId val="335978776"/>
        <c:axId val="33597916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35978776"/>
        <c:axId val="335979168"/>
      </c:lineChart>
      <c:catAx>
        <c:axId val="335978776"/>
        <c:scaling>
          <c:orientation val="minMax"/>
        </c:scaling>
        <c:delete val="0"/>
        <c:axPos val="b"/>
        <c:numFmt formatCode="ge" sourceLinked="1"/>
        <c:majorTickMark val="none"/>
        <c:minorTickMark val="none"/>
        <c:tickLblPos val="none"/>
        <c:crossAx val="335979168"/>
        <c:crosses val="autoZero"/>
        <c:auto val="0"/>
        <c:lblAlgn val="ctr"/>
        <c:lblOffset val="100"/>
        <c:noMultiLvlLbl val="1"/>
      </c:catAx>
      <c:valAx>
        <c:axId val="335979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78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59</c:v>
                </c:pt>
                <c:pt idx="1">
                  <c:v>64.2</c:v>
                </c:pt>
                <c:pt idx="2">
                  <c:v>60.3</c:v>
                </c:pt>
                <c:pt idx="3">
                  <c:v>59.5</c:v>
                </c:pt>
                <c:pt idx="4">
                  <c:v>59.6</c:v>
                </c:pt>
              </c:numCache>
            </c:numRef>
          </c:val>
        </c:ser>
        <c:dLbls>
          <c:showLegendKey val="0"/>
          <c:showVal val="0"/>
          <c:showCatName val="0"/>
          <c:showSerName val="0"/>
          <c:showPercent val="0"/>
          <c:showBubbleSize val="0"/>
        </c:dLbls>
        <c:gapWidth val="180"/>
        <c:overlap val="-90"/>
        <c:axId val="336579128"/>
        <c:axId val="33657952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48.3</c:v>
                </c:pt>
                <c:pt idx="1">
                  <c:v>33.9</c:v>
                </c:pt>
                <c:pt idx="2">
                  <c:v>31.4</c:v>
                </c:pt>
                <c:pt idx="3">
                  <c:v>31.3</c:v>
                </c:pt>
                <c:pt idx="4">
                  <c:v>30.4</c:v>
                </c:pt>
              </c:numCache>
            </c:numRef>
          </c:val>
          <c:smooth val="0"/>
        </c:ser>
        <c:dLbls>
          <c:showLegendKey val="0"/>
          <c:showVal val="0"/>
          <c:showCatName val="0"/>
          <c:showSerName val="0"/>
          <c:showPercent val="0"/>
          <c:showBubbleSize val="0"/>
        </c:dLbls>
        <c:marker val="1"/>
        <c:smooth val="0"/>
        <c:axId val="336579128"/>
        <c:axId val="336579520"/>
      </c:lineChart>
      <c:catAx>
        <c:axId val="336579128"/>
        <c:scaling>
          <c:orientation val="minMax"/>
        </c:scaling>
        <c:delete val="0"/>
        <c:axPos val="b"/>
        <c:numFmt formatCode="ge" sourceLinked="1"/>
        <c:majorTickMark val="none"/>
        <c:minorTickMark val="none"/>
        <c:tickLblPos val="none"/>
        <c:crossAx val="336579520"/>
        <c:crosses val="autoZero"/>
        <c:auto val="0"/>
        <c:lblAlgn val="ctr"/>
        <c:lblOffset val="100"/>
        <c:noMultiLvlLbl val="1"/>
      </c:catAx>
      <c:valAx>
        <c:axId val="33657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7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0</c:v>
                </c:pt>
                <c:pt idx="1">
                  <c:v>0</c:v>
                </c:pt>
                <c:pt idx="2">
                  <c:v>0</c:v>
                </c:pt>
                <c:pt idx="3">
                  <c:v>7.6</c:v>
                </c:pt>
                <c:pt idx="4">
                  <c:v>6.4</c:v>
                </c:pt>
              </c:numCache>
            </c:numRef>
          </c:val>
        </c:ser>
        <c:dLbls>
          <c:showLegendKey val="0"/>
          <c:showVal val="0"/>
          <c:showCatName val="0"/>
          <c:showSerName val="0"/>
          <c:showPercent val="0"/>
          <c:showBubbleSize val="0"/>
        </c:dLbls>
        <c:gapWidth val="180"/>
        <c:overlap val="-90"/>
        <c:axId val="336580304"/>
        <c:axId val="33658069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2</c:v>
                </c:pt>
                <c:pt idx="1">
                  <c:v>1.8</c:v>
                </c:pt>
                <c:pt idx="2">
                  <c:v>4</c:v>
                </c:pt>
                <c:pt idx="3">
                  <c:v>8.4</c:v>
                </c:pt>
                <c:pt idx="4">
                  <c:v>7.2</c:v>
                </c:pt>
              </c:numCache>
            </c:numRef>
          </c:val>
          <c:smooth val="0"/>
        </c:ser>
        <c:dLbls>
          <c:showLegendKey val="0"/>
          <c:showVal val="0"/>
          <c:showCatName val="0"/>
          <c:showSerName val="0"/>
          <c:showPercent val="0"/>
          <c:showBubbleSize val="0"/>
        </c:dLbls>
        <c:marker val="1"/>
        <c:smooth val="0"/>
        <c:axId val="336580304"/>
        <c:axId val="336580696"/>
      </c:lineChart>
      <c:catAx>
        <c:axId val="336580304"/>
        <c:scaling>
          <c:orientation val="minMax"/>
        </c:scaling>
        <c:delete val="0"/>
        <c:axPos val="b"/>
        <c:numFmt formatCode="ge" sourceLinked="1"/>
        <c:majorTickMark val="none"/>
        <c:minorTickMark val="none"/>
        <c:tickLblPos val="none"/>
        <c:crossAx val="336580696"/>
        <c:crosses val="autoZero"/>
        <c:auto val="0"/>
        <c:lblAlgn val="ctr"/>
        <c:lblOffset val="100"/>
        <c:noMultiLvlLbl val="1"/>
      </c:catAx>
      <c:valAx>
        <c:axId val="336580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8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336581872"/>
        <c:axId val="3365822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1.2</c:v>
                </c:pt>
                <c:pt idx="1">
                  <c:v>1.7</c:v>
                </c:pt>
                <c:pt idx="2">
                  <c:v>0.8</c:v>
                </c:pt>
                <c:pt idx="3">
                  <c:v>0</c:v>
                </c:pt>
                <c:pt idx="4">
                  <c:v>0</c:v>
                </c:pt>
              </c:numCache>
            </c:numRef>
          </c:val>
          <c:smooth val="0"/>
        </c:ser>
        <c:dLbls>
          <c:showLegendKey val="0"/>
          <c:showVal val="0"/>
          <c:showCatName val="0"/>
          <c:showSerName val="0"/>
          <c:showPercent val="0"/>
          <c:showBubbleSize val="0"/>
        </c:dLbls>
        <c:marker val="1"/>
        <c:smooth val="0"/>
        <c:axId val="336581872"/>
        <c:axId val="336582264"/>
      </c:lineChart>
      <c:catAx>
        <c:axId val="336581872"/>
        <c:scaling>
          <c:orientation val="minMax"/>
        </c:scaling>
        <c:delete val="0"/>
        <c:axPos val="b"/>
        <c:numFmt formatCode="ge" sourceLinked="1"/>
        <c:majorTickMark val="none"/>
        <c:minorTickMark val="none"/>
        <c:tickLblPos val="none"/>
        <c:crossAx val="336582264"/>
        <c:crosses val="autoZero"/>
        <c:auto val="0"/>
        <c:lblAlgn val="ctr"/>
        <c:lblOffset val="100"/>
        <c:noMultiLvlLbl val="1"/>
      </c:catAx>
      <c:valAx>
        <c:axId val="336582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8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33.4</c:v>
                </c:pt>
                <c:pt idx="1">
                  <c:v>37.1</c:v>
                </c:pt>
                <c:pt idx="2">
                  <c:v>63.9</c:v>
                </c:pt>
                <c:pt idx="3">
                  <c:v>69.3</c:v>
                </c:pt>
                <c:pt idx="4">
                  <c:v>74.8</c:v>
                </c:pt>
              </c:numCache>
            </c:numRef>
          </c:val>
        </c:ser>
        <c:dLbls>
          <c:showLegendKey val="0"/>
          <c:showVal val="0"/>
          <c:showCatName val="0"/>
          <c:showSerName val="0"/>
          <c:showPercent val="0"/>
          <c:showBubbleSize val="0"/>
        </c:dLbls>
        <c:gapWidth val="180"/>
        <c:overlap val="-90"/>
        <c:axId val="336317280"/>
        <c:axId val="33631767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57.5</c:v>
                </c:pt>
                <c:pt idx="1">
                  <c:v>59.4</c:v>
                </c:pt>
                <c:pt idx="2">
                  <c:v>70.8</c:v>
                </c:pt>
                <c:pt idx="3">
                  <c:v>73</c:v>
                </c:pt>
                <c:pt idx="4">
                  <c:v>76.599999999999994</c:v>
                </c:pt>
              </c:numCache>
            </c:numRef>
          </c:val>
          <c:smooth val="0"/>
        </c:ser>
        <c:dLbls>
          <c:showLegendKey val="0"/>
          <c:showVal val="0"/>
          <c:showCatName val="0"/>
          <c:showSerName val="0"/>
          <c:showPercent val="0"/>
          <c:showBubbleSize val="0"/>
        </c:dLbls>
        <c:marker val="1"/>
        <c:smooth val="0"/>
        <c:axId val="336317280"/>
        <c:axId val="336317672"/>
      </c:lineChart>
      <c:catAx>
        <c:axId val="336317280"/>
        <c:scaling>
          <c:orientation val="minMax"/>
        </c:scaling>
        <c:delete val="0"/>
        <c:axPos val="b"/>
        <c:numFmt formatCode="ge" sourceLinked="1"/>
        <c:majorTickMark val="none"/>
        <c:minorTickMark val="none"/>
        <c:tickLblPos val="none"/>
        <c:crossAx val="336317672"/>
        <c:crosses val="autoZero"/>
        <c:auto val="0"/>
        <c:lblAlgn val="ctr"/>
        <c:lblOffset val="100"/>
        <c:noMultiLvlLbl val="1"/>
      </c:catAx>
      <c:valAx>
        <c:axId val="336317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1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78.400000000000006</c:v>
                </c:pt>
                <c:pt idx="1">
                  <c:v>71.5</c:v>
                </c:pt>
                <c:pt idx="2">
                  <c:v>54.3</c:v>
                </c:pt>
                <c:pt idx="3">
                  <c:v>71.900000000000006</c:v>
                </c:pt>
                <c:pt idx="4">
                  <c:v>97.5</c:v>
                </c:pt>
              </c:numCache>
            </c:numRef>
          </c:val>
        </c:ser>
        <c:dLbls>
          <c:showLegendKey val="0"/>
          <c:showVal val="0"/>
          <c:showCatName val="0"/>
          <c:showSerName val="0"/>
          <c:showPercent val="0"/>
          <c:showBubbleSize val="0"/>
        </c:dLbls>
        <c:gapWidth val="180"/>
        <c:overlap val="-90"/>
        <c:axId val="210770088"/>
        <c:axId val="21286886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0770088"/>
        <c:axId val="212868864"/>
      </c:lineChart>
      <c:catAx>
        <c:axId val="210770088"/>
        <c:scaling>
          <c:orientation val="minMax"/>
        </c:scaling>
        <c:delete val="0"/>
        <c:axPos val="b"/>
        <c:numFmt formatCode="ge" sourceLinked="1"/>
        <c:majorTickMark val="none"/>
        <c:minorTickMark val="none"/>
        <c:tickLblPos val="none"/>
        <c:crossAx val="212868864"/>
        <c:crosses val="autoZero"/>
        <c:auto val="0"/>
        <c:lblAlgn val="ctr"/>
        <c:lblOffset val="100"/>
        <c:noMultiLvlLbl val="1"/>
      </c:catAx>
      <c:valAx>
        <c:axId val="21286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70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51.3</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36318456"/>
        <c:axId val="33631884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14.3</c:v>
                </c:pt>
                <c:pt idx="1">
                  <c:v>83.1</c:v>
                </c:pt>
                <c:pt idx="2">
                  <c:v>85.4</c:v>
                </c:pt>
                <c:pt idx="3">
                  <c:v>82.1</c:v>
                </c:pt>
                <c:pt idx="4">
                  <c:v>81.3</c:v>
                </c:pt>
              </c:numCache>
            </c:numRef>
          </c:val>
          <c:smooth val="0"/>
        </c:ser>
        <c:dLbls>
          <c:showLegendKey val="0"/>
          <c:showVal val="0"/>
          <c:showCatName val="0"/>
          <c:showSerName val="0"/>
          <c:showPercent val="0"/>
          <c:showBubbleSize val="0"/>
        </c:dLbls>
        <c:marker val="1"/>
        <c:smooth val="0"/>
        <c:axId val="336318456"/>
        <c:axId val="336318848"/>
      </c:lineChart>
      <c:catAx>
        <c:axId val="336318456"/>
        <c:scaling>
          <c:orientation val="minMax"/>
        </c:scaling>
        <c:delete val="0"/>
        <c:axPos val="b"/>
        <c:numFmt formatCode="ge" sourceLinked="1"/>
        <c:majorTickMark val="none"/>
        <c:minorTickMark val="none"/>
        <c:tickLblPos val="none"/>
        <c:crossAx val="336318848"/>
        <c:crosses val="autoZero"/>
        <c:auto val="0"/>
        <c:lblAlgn val="ctr"/>
        <c:lblOffset val="100"/>
        <c:noMultiLvlLbl val="1"/>
      </c:catAx>
      <c:valAx>
        <c:axId val="33631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18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19632"/>
        <c:axId val="33632002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19632"/>
        <c:axId val="336320024"/>
      </c:lineChart>
      <c:catAx>
        <c:axId val="336319632"/>
        <c:scaling>
          <c:orientation val="minMax"/>
        </c:scaling>
        <c:delete val="0"/>
        <c:axPos val="b"/>
        <c:numFmt formatCode="ge" sourceLinked="1"/>
        <c:majorTickMark val="none"/>
        <c:minorTickMark val="none"/>
        <c:tickLblPos val="none"/>
        <c:crossAx val="336320024"/>
        <c:crosses val="autoZero"/>
        <c:auto val="0"/>
        <c:lblAlgn val="ctr"/>
        <c:lblOffset val="100"/>
        <c:noMultiLvlLbl val="1"/>
      </c:catAx>
      <c:valAx>
        <c:axId val="33632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1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20808"/>
        <c:axId val="33708776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20808"/>
        <c:axId val="337087760"/>
      </c:lineChart>
      <c:catAx>
        <c:axId val="336320808"/>
        <c:scaling>
          <c:orientation val="minMax"/>
        </c:scaling>
        <c:delete val="0"/>
        <c:axPos val="b"/>
        <c:numFmt formatCode="ge" sourceLinked="1"/>
        <c:majorTickMark val="none"/>
        <c:minorTickMark val="none"/>
        <c:tickLblPos val="none"/>
        <c:crossAx val="337087760"/>
        <c:crosses val="autoZero"/>
        <c:auto val="0"/>
        <c:lblAlgn val="ctr"/>
        <c:lblOffset val="100"/>
        <c:noMultiLvlLbl val="1"/>
      </c:catAx>
      <c:valAx>
        <c:axId val="337087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20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088544"/>
        <c:axId val="33708893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088544"/>
        <c:axId val="337088936"/>
      </c:lineChart>
      <c:catAx>
        <c:axId val="337088544"/>
        <c:scaling>
          <c:orientation val="minMax"/>
        </c:scaling>
        <c:delete val="0"/>
        <c:axPos val="b"/>
        <c:numFmt formatCode="ge" sourceLinked="1"/>
        <c:majorTickMark val="none"/>
        <c:minorTickMark val="none"/>
        <c:tickLblPos val="none"/>
        <c:crossAx val="337088936"/>
        <c:crosses val="autoZero"/>
        <c:auto val="0"/>
        <c:lblAlgn val="ctr"/>
        <c:lblOffset val="100"/>
        <c:noMultiLvlLbl val="1"/>
      </c:catAx>
      <c:valAx>
        <c:axId val="337088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08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089720"/>
        <c:axId val="33709011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089720"/>
        <c:axId val="337090112"/>
      </c:lineChart>
      <c:catAx>
        <c:axId val="337089720"/>
        <c:scaling>
          <c:orientation val="minMax"/>
        </c:scaling>
        <c:delete val="0"/>
        <c:axPos val="b"/>
        <c:numFmt formatCode="ge" sourceLinked="1"/>
        <c:majorTickMark val="none"/>
        <c:minorTickMark val="none"/>
        <c:tickLblPos val="none"/>
        <c:crossAx val="337090112"/>
        <c:crosses val="autoZero"/>
        <c:auto val="0"/>
        <c:lblAlgn val="ctr"/>
        <c:lblOffset val="100"/>
        <c:noMultiLvlLbl val="1"/>
      </c:catAx>
      <c:valAx>
        <c:axId val="33709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0897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090896"/>
        <c:axId val="33709128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090896"/>
        <c:axId val="337091288"/>
      </c:lineChart>
      <c:catAx>
        <c:axId val="337090896"/>
        <c:scaling>
          <c:orientation val="minMax"/>
        </c:scaling>
        <c:delete val="0"/>
        <c:axPos val="b"/>
        <c:numFmt formatCode="ge" sourceLinked="1"/>
        <c:majorTickMark val="none"/>
        <c:minorTickMark val="none"/>
        <c:tickLblPos val="none"/>
        <c:crossAx val="337091288"/>
        <c:crosses val="autoZero"/>
        <c:auto val="0"/>
        <c:lblAlgn val="ctr"/>
        <c:lblOffset val="100"/>
        <c:noMultiLvlLbl val="1"/>
      </c:catAx>
      <c:valAx>
        <c:axId val="337091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090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91440"/>
        <c:axId val="33639183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91440"/>
        <c:axId val="336391832"/>
      </c:lineChart>
      <c:catAx>
        <c:axId val="336391440"/>
        <c:scaling>
          <c:orientation val="minMax"/>
        </c:scaling>
        <c:delete val="0"/>
        <c:axPos val="b"/>
        <c:numFmt formatCode="ge" sourceLinked="1"/>
        <c:majorTickMark val="none"/>
        <c:minorTickMark val="none"/>
        <c:tickLblPos val="none"/>
        <c:crossAx val="336391832"/>
        <c:crosses val="autoZero"/>
        <c:auto val="0"/>
        <c:lblAlgn val="ctr"/>
        <c:lblOffset val="100"/>
        <c:noMultiLvlLbl val="1"/>
      </c:catAx>
      <c:valAx>
        <c:axId val="336391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9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92616"/>
        <c:axId val="33639300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92616"/>
        <c:axId val="336393008"/>
      </c:lineChart>
      <c:catAx>
        <c:axId val="336392616"/>
        <c:scaling>
          <c:orientation val="minMax"/>
        </c:scaling>
        <c:delete val="0"/>
        <c:axPos val="b"/>
        <c:numFmt formatCode="ge" sourceLinked="1"/>
        <c:majorTickMark val="none"/>
        <c:minorTickMark val="none"/>
        <c:tickLblPos val="none"/>
        <c:crossAx val="336393008"/>
        <c:crosses val="autoZero"/>
        <c:auto val="0"/>
        <c:lblAlgn val="ctr"/>
        <c:lblOffset val="100"/>
        <c:noMultiLvlLbl val="1"/>
      </c:catAx>
      <c:valAx>
        <c:axId val="33639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92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93792"/>
        <c:axId val="33639418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93792"/>
        <c:axId val="336394184"/>
      </c:lineChart>
      <c:catAx>
        <c:axId val="336393792"/>
        <c:scaling>
          <c:orientation val="minMax"/>
        </c:scaling>
        <c:delete val="0"/>
        <c:axPos val="b"/>
        <c:numFmt formatCode="ge" sourceLinked="1"/>
        <c:majorTickMark val="none"/>
        <c:minorTickMark val="none"/>
        <c:tickLblPos val="none"/>
        <c:crossAx val="336394184"/>
        <c:crosses val="autoZero"/>
        <c:auto val="0"/>
        <c:lblAlgn val="ctr"/>
        <c:lblOffset val="100"/>
        <c:noMultiLvlLbl val="1"/>
      </c:catAx>
      <c:valAx>
        <c:axId val="33639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9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070312"/>
        <c:axId val="3370707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070312"/>
        <c:axId val="337070704"/>
      </c:lineChart>
      <c:catAx>
        <c:axId val="337070312"/>
        <c:scaling>
          <c:orientation val="minMax"/>
        </c:scaling>
        <c:delete val="0"/>
        <c:axPos val="b"/>
        <c:numFmt formatCode="ge" sourceLinked="1"/>
        <c:majorTickMark val="none"/>
        <c:minorTickMark val="none"/>
        <c:tickLblPos val="none"/>
        <c:crossAx val="337070704"/>
        <c:crosses val="autoZero"/>
        <c:auto val="0"/>
        <c:lblAlgn val="ctr"/>
        <c:lblOffset val="100"/>
        <c:noMultiLvlLbl val="1"/>
      </c:catAx>
      <c:valAx>
        <c:axId val="337070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070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592.9</c:v>
                </c:pt>
                <c:pt idx="1">
                  <c:v>505.2</c:v>
                </c:pt>
                <c:pt idx="2">
                  <c:v>392.9</c:v>
                </c:pt>
                <c:pt idx="3">
                  <c:v>1954.9</c:v>
                </c:pt>
                <c:pt idx="4">
                  <c:v>3724.5</c:v>
                </c:pt>
              </c:numCache>
            </c:numRef>
          </c:val>
        </c:ser>
        <c:dLbls>
          <c:showLegendKey val="0"/>
          <c:showVal val="0"/>
          <c:showCatName val="0"/>
          <c:showSerName val="0"/>
          <c:showPercent val="0"/>
          <c:showBubbleSize val="0"/>
        </c:dLbls>
        <c:gapWidth val="180"/>
        <c:overlap val="-90"/>
        <c:axId val="212869648"/>
        <c:axId val="2128700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2869648"/>
        <c:axId val="212870040"/>
      </c:lineChart>
      <c:catAx>
        <c:axId val="212869648"/>
        <c:scaling>
          <c:orientation val="minMax"/>
        </c:scaling>
        <c:delete val="0"/>
        <c:axPos val="b"/>
        <c:numFmt formatCode="ge" sourceLinked="1"/>
        <c:majorTickMark val="none"/>
        <c:minorTickMark val="none"/>
        <c:tickLblPos val="none"/>
        <c:crossAx val="212870040"/>
        <c:crosses val="autoZero"/>
        <c:auto val="0"/>
        <c:lblAlgn val="ctr"/>
        <c:lblOffset val="100"/>
        <c:noMultiLvlLbl val="1"/>
      </c:catAx>
      <c:valAx>
        <c:axId val="21287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6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7071488"/>
        <c:axId val="3370718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071488"/>
        <c:axId val="337071880"/>
      </c:lineChart>
      <c:catAx>
        <c:axId val="337071488"/>
        <c:scaling>
          <c:orientation val="minMax"/>
        </c:scaling>
        <c:delete val="0"/>
        <c:axPos val="b"/>
        <c:numFmt formatCode="ge" sourceLinked="1"/>
        <c:majorTickMark val="none"/>
        <c:minorTickMark val="none"/>
        <c:tickLblPos val="none"/>
        <c:crossAx val="337071880"/>
        <c:crosses val="autoZero"/>
        <c:auto val="0"/>
        <c:lblAlgn val="ctr"/>
        <c:lblOffset val="100"/>
        <c:noMultiLvlLbl val="1"/>
      </c:catAx>
      <c:valAx>
        <c:axId val="33707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7071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8975.5</c:v>
                </c:pt>
                <c:pt idx="1">
                  <c:v>10984.4</c:v>
                </c:pt>
                <c:pt idx="2">
                  <c:v>11473.1</c:v>
                </c:pt>
                <c:pt idx="3">
                  <c:v>38564.800000000003</c:v>
                </c:pt>
                <c:pt idx="4">
                  <c:v>28661.5</c:v>
                </c:pt>
              </c:numCache>
            </c:numRef>
          </c:val>
        </c:ser>
        <c:dLbls>
          <c:showLegendKey val="0"/>
          <c:showVal val="0"/>
          <c:showCatName val="0"/>
          <c:showSerName val="0"/>
          <c:showPercent val="0"/>
          <c:showBubbleSize val="0"/>
        </c:dLbls>
        <c:gapWidth val="180"/>
        <c:overlap val="-90"/>
        <c:axId val="212870824"/>
        <c:axId val="21287121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2870824"/>
        <c:axId val="212871216"/>
      </c:lineChart>
      <c:catAx>
        <c:axId val="212870824"/>
        <c:scaling>
          <c:orientation val="minMax"/>
        </c:scaling>
        <c:delete val="0"/>
        <c:axPos val="b"/>
        <c:numFmt formatCode="ge" sourceLinked="1"/>
        <c:majorTickMark val="none"/>
        <c:minorTickMark val="none"/>
        <c:tickLblPos val="none"/>
        <c:crossAx val="212871216"/>
        <c:crosses val="autoZero"/>
        <c:auto val="0"/>
        <c:lblAlgn val="ctr"/>
        <c:lblOffset val="100"/>
        <c:noMultiLvlLbl val="1"/>
      </c:catAx>
      <c:valAx>
        <c:axId val="21287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7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795930</c:v>
                </c:pt>
                <c:pt idx="1">
                  <c:v>776386</c:v>
                </c:pt>
                <c:pt idx="2">
                  <c:v>35190</c:v>
                </c:pt>
                <c:pt idx="3">
                  <c:v>939187</c:v>
                </c:pt>
                <c:pt idx="4">
                  <c:v>157782</c:v>
                </c:pt>
              </c:numCache>
            </c:numRef>
          </c:val>
        </c:ser>
        <c:dLbls>
          <c:showLegendKey val="0"/>
          <c:showVal val="0"/>
          <c:showCatName val="0"/>
          <c:showSerName val="0"/>
          <c:showPercent val="0"/>
          <c:showBubbleSize val="0"/>
        </c:dLbls>
        <c:gapWidth val="180"/>
        <c:overlap val="-90"/>
        <c:axId val="212872000"/>
        <c:axId val="21287239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2872000"/>
        <c:axId val="212872392"/>
      </c:lineChart>
      <c:catAx>
        <c:axId val="212872000"/>
        <c:scaling>
          <c:orientation val="minMax"/>
        </c:scaling>
        <c:delete val="0"/>
        <c:axPos val="b"/>
        <c:numFmt formatCode="ge" sourceLinked="1"/>
        <c:majorTickMark val="none"/>
        <c:minorTickMark val="none"/>
        <c:tickLblPos val="none"/>
        <c:crossAx val="212872392"/>
        <c:crosses val="autoZero"/>
        <c:auto val="0"/>
        <c:lblAlgn val="ctr"/>
        <c:lblOffset val="100"/>
        <c:noMultiLvlLbl val="1"/>
      </c:catAx>
      <c:valAx>
        <c:axId val="2128723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7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32.700000000000003</c:v>
                </c:pt>
                <c:pt idx="1">
                  <c:v>27.3</c:v>
                </c:pt>
                <c:pt idx="2">
                  <c:v>32.200000000000003</c:v>
                </c:pt>
                <c:pt idx="3">
                  <c:v>59.5</c:v>
                </c:pt>
                <c:pt idx="4">
                  <c:v>59.6</c:v>
                </c:pt>
              </c:numCache>
            </c:numRef>
          </c:val>
        </c:ser>
        <c:dLbls>
          <c:showLegendKey val="0"/>
          <c:showVal val="0"/>
          <c:showCatName val="0"/>
          <c:showSerName val="0"/>
          <c:showPercent val="0"/>
          <c:showBubbleSize val="0"/>
        </c:dLbls>
        <c:gapWidth val="180"/>
        <c:overlap val="-90"/>
        <c:axId val="212612304"/>
        <c:axId val="21261269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2612304"/>
        <c:axId val="212612696"/>
      </c:lineChart>
      <c:catAx>
        <c:axId val="212612304"/>
        <c:scaling>
          <c:orientation val="minMax"/>
        </c:scaling>
        <c:delete val="0"/>
        <c:axPos val="b"/>
        <c:numFmt formatCode="ge" sourceLinked="1"/>
        <c:majorTickMark val="none"/>
        <c:minorTickMark val="none"/>
        <c:tickLblPos val="none"/>
        <c:crossAx val="212612696"/>
        <c:crosses val="autoZero"/>
        <c:auto val="0"/>
        <c:lblAlgn val="ctr"/>
        <c:lblOffset val="100"/>
        <c:noMultiLvlLbl val="1"/>
      </c:catAx>
      <c:valAx>
        <c:axId val="212612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612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21.9</c:v>
                </c:pt>
                <c:pt idx="1">
                  <c:v>15.8</c:v>
                </c:pt>
                <c:pt idx="2">
                  <c:v>12.8</c:v>
                </c:pt>
                <c:pt idx="3">
                  <c:v>7.6</c:v>
                </c:pt>
                <c:pt idx="4">
                  <c:v>6.4</c:v>
                </c:pt>
              </c:numCache>
            </c:numRef>
          </c:val>
        </c:ser>
        <c:dLbls>
          <c:showLegendKey val="0"/>
          <c:showVal val="0"/>
          <c:showCatName val="0"/>
          <c:showSerName val="0"/>
          <c:showPercent val="0"/>
          <c:showBubbleSize val="0"/>
        </c:dLbls>
        <c:gapWidth val="180"/>
        <c:overlap val="-90"/>
        <c:axId val="212613480"/>
        <c:axId val="21261387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2613480"/>
        <c:axId val="212613872"/>
      </c:lineChart>
      <c:catAx>
        <c:axId val="212613480"/>
        <c:scaling>
          <c:orientation val="minMax"/>
        </c:scaling>
        <c:delete val="0"/>
        <c:axPos val="b"/>
        <c:numFmt formatCode="ge" sourceLinked="1"/>
        <c:majorTickMark val="none"/>
        <c:minorTickMark val="none"/>
        <c:tickLblPos val="none"/>
        <c:crossAx val="212613872"/>
        <c:crosses val="autoZero"/>
        <c:auto val="0"/>
        <c:lblAlgn val="ctr"/>
        <c:lblOffset val="100"/>
        <c:noMultiLvlLbl val="1"/>
      </c:catAx>
      <c:valAx>
        <c:axId val="212613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613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96.4</c:v>
                </c:pt>
                <c:pt idx="1">
                  <c:v>69.7</c:v>
                </c:pt>
                <c:pt idx="2">
                  <c:v>60.5</c:v>
                </c:pt>
                <c:pt idx="3">
                  <c:v>0</c:v>
                </c:pt>
                <c:pt idx="4">
                  <c:v>0</c:v>
                </c:pt>
              </c:numCache>
            </c:numRef>
          </c:val>
        </c:ser>
        <c:dLbls>
          <c:showLegendKey val="0"/>
          <c:showVal val="0"/>
          <c:showCatName val="0"/>
          <c:showSerName val="0"/>
          <c:showPercent val="0"/>
          <c:showBubbleSize val="0"/>
        </c:dLbls>
        <c:gapWidth val="180"/>
        <c:overlap val="-90"/>
        <c:axId val="212614656"/>
        <c:axId val="21261504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2614656"/>
        <c:axId val="212615048"/>
      </c:lineChart>
      <c:catAx>
        <c:axId val="212614656"/>
        <c:scaling>
          <c:orientation val="minMax"/>
        </c:scaling>
        <c:delete val="0"/>
        <c:axPos val="b"/>
        <c:numFmt formatCode="ge" sourceLinked="1"/>
        <c:majorTickMark val="none"/>
        <c:minorTickMark val="none"/>
        <c:tickLblPos val="none"/>
        <c:crossAx val="212615048"/>
        <c:crosses val="autoZero"/>
        <c:auto val="0"/>
        <c:lblAlgn val="ctr"/>
        <c:lblOffset val="100"/>
        <c:noMultiLvlLbl val="1"/>
      </c:catAx>
      <c:valAx>
        <c:axId val="212615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61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60.9</c:v>
                </c:pt>
                <c:pt idx="1">
                  <c:v>62.4</c:v>
                </c:pt>
                <c:pt idx="2">
                  <c:v>59.1</c:v>
                </c:pt>
                <c:pt idx="3">
                  <c:v>58.8</c:v>
                </c:pt>
                <c:pt idx="4">
                  <c:v>63.1</c:v>
                </c:pt>
              </c:numCache>
            </c:numRef>
          </c:val>
        </c:ser>
        <c:dLbls>
          <c:showLegendKey val="0"/>
          <c:showVal val="0"/>
          <c:showCatName val="0"/>
          <c:showSerName val="0"/>
          <c:showPercent val="0"/>
          <c:showBubbleSize val="0"/>
        </c:dLbls>
        <c:gapWidth val="180"/>
        <c:overlap val="-90"/>
        <c:axId val="212764048"/>
        <c:axId val="21276444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2764048"/>
        <c:axId val="212764440"/>
      </c:lineChart>
      <c:catAx>
        <c:axId val="212764048"/>
        <c:scaling>
          <c:orientation val="minMax"/>
        </c:scaling>
        <c:delete val="0"/>
        <c:axPos val="b"/>
        <c:numFmt formatCode="ge" sourceLinked="1"/>
        <c:majorTickMark val="none"/>
        <c:minorTickMark val="none"/>
        <c:tickLblPos val="none"/>
        <c:crossAx val="212764440"/>
        <c:crosses val="autoZero"/>
        <c:auto val="0"/>
        <c:lblAlgn val="ctr"/>
        <c:lblOffset val="100"/>
        <c:noMultiLvlLbl val="1"/>
      </c:catAx>
      <c:valAx>
        <c:axId val="212764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27640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808012</xdr:colOff>
      <xdr:row>41</xdr:row>
      <xdr:rowOff>117765</xdr:rowOff>
    </xdr:from>
    <xdr:ext cx="2377574" cy="392415"/>
    <xdr:sp macro="" textlink="データ!EX9">
      <xdr:nvSpPr>
        <xdr:cNvPr id="21" name="正方形/長方形 20"/>
        <xdr:cNvSpPr/>
      </xdr:nvSpPr>
      <xdr:spPr>
        <a:xfrm>
          <a:off x="9353298"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66472</xdr:colOff>
      <xdr:row>41</xdr:row>
      <xdr:rowOff>117765</xdr:rowOff>
    </xdr:from>
    <xdr:ext cx="2954655" cy="392415"/>
    <xdr:sp macro="" textlink="データ!GW9">
      <xdr:nvSpPr>
        <xdr:cNvPr id="23" name="正方形/長方形 22"/>
        <xdr:cNvSpPr/>
      </xdr:nvSpPr>
      <xdr:spPr>
        <a:xfrm>
          <a:off x="14993508"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3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3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3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3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3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33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33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33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33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33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33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34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34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34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34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34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34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34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34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34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34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35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35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35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35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35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35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35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35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35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359"/>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360"/>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361"/>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362"/>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363"/>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3364"/>
                </a:ext>
              </a:extLst>
            </xdr:cNvPicPr>
          </xdr:nvPicPr>
          <xdr:blipFill>
            <a:blip xmlns:r="http://schemas.openxmlformats.org/officeDocument/2006/relationships" r:embed="rId61"/>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3365"/>
                </a:ext>
              </a:extLst>
            </xdr:cNvPicPr>
          </xdr:nvPicPr>
          <xdr:blipFill>
            <a:blip xmlns:r="http://schemas.openxmlformats.org/officeDocument/2006/relationships" r:embed="rId61"/>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3366"/>
                </a:ext>
              </a:extLst>
            </xdr:cNvPicPr>
          </xdr:nvPicPr>
          <xdr:blipFill>
            <a:blip xmlns:r="http://schemas.openxmlformats.org/officeDocument/2006/relationships" r:embed="rId61"/>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3367"/>
                </a:ext>
              </a:extLst>
            </xdr:cNvPicPr>
          </xdr:nvPicPr>
          <xdr:blipFill>
            <a:blip xmlns:r="http://schemas.openxmlformats.org/officeDocument/2006/relationships" r:embed="rId61"/>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3368"/>
                </a:ext>
              </a:extLst>
            </xdr:cNvPicPr>
          </xdr:nvPicPr>
          <xdr:blipFill>
            <a:blip xmlns:r="http://schemas.openxmlformats.org/officeDocument/2006/relationships" r:embed="rId61"/>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zoomScaleSheetLayoutView="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三重県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9" t="str">
        <f>データ!I6</f>
        <v>法適用</v>
      </c>
      <c r="C3" s="130"/>
      <c r="D3" s="130"/>
      <c r="E3" s="130"/>
      <c r="F3" s="130" t="str">
        <f>データ!J6</f>
        <v>電気事業</v>
      </c>
      <c r="G3" s="130"/>
      <c r="H3" s="130"/>
      <c r="I3" s="130"/>
      <c r="J3" s="131" t="s">
        <v>181</v>
      </c>
      <c r="K3" s="131"/>
      <c r="L3" s="131"/>
      <c r="M3" s="131"/>
      <c r="N3" s="132">
        <f>データ!L6</f>
        <v>95.2</v>
      </c>
      <c r="O3" s="132"/>
      <c r="P3" s="132"/>
      <c r="Q3" s="133"/>
      <c r="R3" s="1"/>
      <c r="S3" s="134" t="s">
        <v>178</v>
      </c>
      <c r="T3" s="135"/>
      <c r="U3" s="135"/>
      <c r="V3" s="135"/>
      <c r="W3" s="135"/>
      <c r="X3" s="135"/>
      <c r="Y3" s="135"/>
      <c r="Z3" s="135"/>
      <c r="AA3" s="135"/>
      <c r="AB3" s="135"/>
      <c r="AC3" s="135"/>
      <c r="AD3" s="135"/>
      <c r="AE3" s="135"/>
      <c r="AF3" s="135"/>
      <c r="AG3" s="135"/>
      <c r="AH3" s="136"/>
      <c r="AI3" s="1"/>
      <c r="AJ3" s="1"/>
      <c r="AK3" s="119" t="s">
        <v>180</v>
      </c>
      <c r="AL3" s="120"/>
      <c r="AM3" s="120"/>
      <c r="AN3" s="120"/>
      <c r="AO3" s="120"/>
      <c r="AP3" s="120"/>
      <c r="AQ3" s="121"/>
    </row>
    <row r="4" spans="1:43" ht="23.1" customHeight="1">
      <c r="A4" s="1"/>
      <c r="B4" s="126" t="s">
        <v>8</v>
      </c>
      <c r="C4" s="127"/>
      <c r="D4" s="127"/>
      <c r="E4" s="127"/>
      <c r="F4" s="127" t="s">
        <v>9</v>
      </c>
      <c r="G4" s="127"/>
      <c r="H4" s="127"/>
      <c r="I4" s="127"/>
      <c r="J4" s="127" t="s">
        <v>10</v>
      </c>
      <c r="K4" s="127"/>
      <c r="L4" s="127"/>
      <c r="M4" s="127"/>
      <c r="N4" s="127" t="s">
        <v>11</v>
      </c>
      <c r="O4" s="127"/>
      <c r="P4" s="127"/>
      <c r="Q4" s="128"/>
      <c r="R4" s="1"/>
      <c r="S4" s="137"/>
      <c r="T4" s="138"/>
      <c r="U4" s="138"/>
      <c r="V4" s="138"/>
      <c r="W4" s="138"/>
      <c r="X4" s="138"/>
      <c r="Y4" s="138"/>
      <c r="Z4" s="138"/>
      <c r="AA4" s="138"/>
      <c r="AB4" s="138"/>
      <c r="AC4" s="138"/>
      <c r="AD4" s="138"/>
      <c r="AE4" s="138"/>
      <c r="AF4" s="138"/>
      <c r="AG4" s="138"/>
      <c r="AH4" s="139"/>
      <c r="AI4" s="1"/>
      <c r="AJ4" s="1"/>
      <c r="AK4" s="122"/>
      <c r="AL4" s="120"/>
      <c r="AM4" s="120"/>
      <c r="AN4" s="120"/>
      <c r="AO4" s="120"/>
      <c r="AP4" s="120"/>
      <c r="AQ4" s="121"/>
    </row>
    <row r="5" spans="1:43" ht="23.1" customHeight="1">
      <c r="A5" s="1"/>
      <c r="B5" s="143" t="str">
        <f>データ!M6</f>
        <v>-</v>
      </c>
      <c r="C5" s="144"/>
      <c r="D5" s="144"/>
      <c r="E5" s="144"/>
      <c r="F5" s="145">
        <f>データ!N6</f>
        <v>1</v>
      </c>
      <c r="G5" s="145"/>
      <c r="H5" s="145"/>
      <c r="I5" s="145"/>
      <c r="J5" s="145" t="str">
        <f>データ!O6</f>
        <v>-</v>
      </c>
      <c r="K5" s="145"/>
      <c r="L5" s="145"/>
      <c r="M5" s="145"/>
      <c r="N5" s="145" t="str">
        <f>データ!P6</f>
        <v>-</v>
      </c>
      <c r="O5" s="145"/>
      <c r="P5" s="145"/>
      <c r="Q5" s="146"/>
      <c r="R5" s="1"/>
      <c r="S5" s="137"/>
      <c r="T5" s="138"/>
      <c r="U5" s="138"/>
      <c r="V5" s="138"/>
      <c r="W5" s="138"/>
      <c r="X5" s="138"/>
      <c r="Y5" s="138"/>
      <c r="Z5" s="138"/>
      <c r="AA5" s="138"/>
      <c r="AB5" s="138"/>
      <c r="AC5" s="138"/>
      <c r="AD5" s="138"/>
      <c r="AE5" s="138"/>
      <c r="AF5" s="138"/>
      <c r="AG5" s="138"/>
      <c r="AH5" s="139"/>
      <c r="AI5" s="1"/>
      <c r="AJ5" s="1"/>
      <c r="AK5" s="122"/>
      <c r="AL5" s="120"/>
      <c r="AM5" s="120"/>
      <c r="AN5" s="120"/>
      <c r="AO5" s="120"/>
      <c r="AP5" s="120"/>
      <c r="AQ5" s="121"/>
    </row>
    <row r="6" spans="1:43" ht="23.1" customHeight="1">
      <c r="A6" s="1"/>
      <c r="B6" s="126" t="s">
        <v>12</v>
      </c>
      <c r="C6" s="127"/>
      <c r="D6" s="127"/>
      <c r="E6" s="127"/>
      <c r="F6" s="127" t="s">
        <v>13</v>
      </c>
      <c r="G6" s="127"/>
      <c r="H6" s="127"/>
      <c r="I6" s="127"/>
      <c r="J6" s="127" t="s">
        <v>14</v>
      </c>
      <c r="K6" s="127"/>
      <c r="L6" s="127"/>
      <c r="M6" s="127"/>
      <c r="N6" s="127" t="s">
        <v>15</v>
      </c>
      <c r="O6" s="127"/>
      <c r="P6" s="127"/>
      <c r="Q6" s="128"/>
      <c r="R6" s="1"/>
      <c r="S6" s="137"/>
      <c r="T6" s="138"/>
      <c r="U6" s="138"/>
      <c r="V6" s="138"/>
      <c r="W6" s="138"/>
      <c r="X6" s="138"/>
      <c r="Y6" s="138"/>
      <c r="Z6" s="138"/>
      <c r="AA6" s="138"/>
      <c r="AB6" s="138"/>
      <c r="AC6" s="138"/>
      <c r="AD6" s="138"/>
      <c r="AE6" s="138"/>
      <c r="AF6" s="138"/>
      <c r="AG6" s="138"/>
      <c r="AH6" s="139"/>
      <c r="AI6" s="1"/>
      <c r="AJ6" s="1"/>
      <c r="AK6" s="122"/>
      <c r="AL6" s="120"/>
      <c r="AM6" s="120"/>
      <c r="AN6" s="120"/>
      <c r="AO6" s="120"/>
      <c r="AP6" s="120"/>
      <c r="AQ6" s="121"/>
    </row>
    <row r="7" spans="1:43" ht="22.5" customHeight="1">
      <c r="A7" s="1"/>
      <c r="B7" s="147" t="str">
        <f>データ!Q6</f>
        <v>-</v>
      </c>
      <c r="C7" s="145"/>
      <c r="D7" s="145"/>
      <c r="E7" s="145"/>
      <c r="F7" s="148" t="s">
        <v>126</v>
      </c>
      <c r="G7" s="149"/>
      <c r="H7" s="149"/>
      <c r="I7" s="149"/>
      <c r="J7" s="131" t="s">
        <v>127</v>
      </c>
      <c r="K7" s="131"/>
      <c r="L7" s="131"/>
      <c r="M7" s="131"/>
      <c r="N7" s="150" t="str">
        <f>データ!T6</f>
        <v>無</v>
      </c>
      <c r="O7" s="150"/>
      <c r="P7" s="150"/>
      <c r="Q7" s="151"/>
      <c r="R7" s="1"/>
      <c r="S7" s="137"/>
      <c r="T7" s="138"/>
      <c r="U7" s="138"/>
      <c r="V7" s="138"/>
      <c r="W7" s="138"/>
      <c r="X7" s="138"/>
      <c r="Y7" s="138"/>
      <c r="Z7" s="138"/>
      <c r="AA7" s="138"/>
      <c r="AB7" s="138"/>
      <c r="AC7" s="138"/>
      <c r="AD7" s="138"/>
      <c r="AE7" s="138"/>
      <c r="AF7" s="138"/>
      <c r="AG7" s="138"/>
      <c r="AH7" s="139"/>
      <c r="AI7" s="1"/>
      <c r="AJ7" s="1"/>
      <c r="AK7" s="122"/>
      <c r="AL7" s="120"/>
      <c r="AM7" s="120"/>
      <c r="AN7" s="120"/>
      <c r="AO7" s="120"/>
      <c r="AP7" s="120"/>
      <c r="AQ7" s="121"/>
    </row>
    <row r="8" spans="1:43" ht="23.1" customHeight="1">
      <c r="A8" s="1"/>
      <c r="B8" s="126" t="s">
        <v>16</v>
      </c>
      <c r="C8" s="127"/>
      <c r="D8" s="127"/>
      <c r="E8" s="127"/>
      <c r="F8" s="127" t="s">
        <v>17</v>
      </c>
      <c r="G8" s="127"/>
      <c r="H8" s="127"/>
      <c r="I8" s="127"/>
      <c r="J8" s="127"/>
      <c r="K8" s="127"/>
      <c r="L8" s="127"/>
      <c r="M8" s="127"/>
      <c r="N8" s="127"/>
      <c r="O8" s="127"/>
      <c r="P8" s="127"/>
      <c r="Q8" s="128"/>
      <c r="R8" s="1"/>
      <c r="S8" s="137"/>
      <c r="T8" s="138"/>
      <c r="U8" s="138"/>
      <c r="V8" s="138"/>
      <c r="W8" s="138"/>
      <c r="X8" s="138"/>
      <c r="Y8" s="138"/>
      <c r="Z8" s="138"/>
      <c r="AA8" s="138"/>
      <c r="AB8" s="138"/>
      <c r="AC8" s="138"/>
      <c r="AD8" s="138"/>
      <c r="AE8" s="138"/>
      <c r="AF8" s="138"/>
      <c r="AG8" s="138"/>
      <c r="AH8" s="139"/>
      <c r="AI8" s="1"/>
      <c r="AJ8" s="1"/>
      <c r="AK8" s="122"/>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7"/>
      <c r="T9" s="138"/>
      <c r="U9" s="138"/>
      <c r="V9" s="138"/>
      <c r="W9" s="138"/>
      <c r="X9" s="138"/>
      <c r="Y9" s="138"/>
      <c r="Z9" s="138"/>
      <c r="AA9" s="138"/>
      <c r="AB9" s="138"/>
      <c r="AC9" s="138"/>
      <c r="AD9" s="138"/>
      <c r="AE9" s="138"/>
      <c r="AF9" s="138"/>
      <c r="AG9" s="138"/>
      <c r="AH9" s="139"/>
      <c r="AI9" s="1"/>
      <c r="AJ9" s="1"/>
      <c r="AK9" s="122"/>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7"/>
      <c r="T10" s="138"/>
      <c r="U10" s="138"/>
      <c r="V10" s="138"/>
      <c r="W10" s="138"/>
      <c r="X10" s="138"/>
      <c r="Y10" s="138"/>
      <c r="Z10" s="138"/>
      <c r="AA10" s="138"/>
      <c r="AB10" s="138"/>
      <c r="AC10" s="138"/>
      <c r="AD10" s="138"/>
      <c r="AE10" s="138"/>
      <c r="AF10" s="138"/>
      <c r="AG10" s="138"/>
      <c r="AH10" s="139"/>
      <c r="AI10" s="1"/>
      <c r="AJ10" s="1"/>
      <c r="AK10" s="122"/>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7"/>
      <c r="T11" s="138"/>
      <c r="U11" s="138"/>
      <c r="V11" s="138"/>
      <c r="W11" s="138"/>
      <c r="X11" s="138"/>
      <c r="Y11" s="138"/>
      <c r="Z11" s="138"/>
      <c r="AA11" s="138"/>
      <c r="AB11" s="138"/>
      <c r="AC11" s="138"/>
      <c r="AD11" s="138"/>
      <c r="AE11" s="138"/>
      <c r="AF11" s="138"/>
      <c r="AG11" s="138"/>
      <c r="AH11" s="139"/>
      <c r="AI11" s="1"/>
      <c r="AJ11" s="1"/>
      <c r="AK11" s="122"/>
      <c r="AL11" s="120"/>
      <c r="AM11" s="120"/>
      <c r="AN11" s="120"/>
      <c r="AO11" s="120"/>
      <c r="AP11" s="120"/>
      <c r="AQ11" s="121"/>
    </row>
    <row r="12" spans="1:43" ht="23.1" customHeight="1">
      <c r="A12" s="1"/>
      <c r="B12" s="126" t="s">
        <v>21</v>
      </c>
      <c r="C12" s="127"/>
      <c r="D12" s="127"/>
      <c r="E12" s="127"/>
      <c r="F12" s="163">
        <f>データ!W6</f>
        <v>252494</v>
      </c>
      <c r="G12" s="164"/>
      <c r="H12" s="163">
        <f>データ!X6</f>
        <v>186616</v>
      </c>
      <c r="I12" s="164"/>
      <c r="J12" s="163">
        <f>データ!Y6</f>
        <v>69842</v>
      </c>
      <c r="K12" s="164"/>
      <c r="L12" s="163" t="str">
        <f>データ!Z6</f>
        <v>-</v>
      </c>
      <c r="M12" s="164"/>
      <c r="N12" s="152" t="str">
        <f>データ!AA6</f>
        <v>-</v>
      </c>
      <c r="O12" s="153"/>
      <c r="P12" s="8"/>
      <c r="Q12" s="8"/>
      <c r="R12" s="1"/>
      <c r="S12" s="137"/>
      <c r="T12" s="138"/>
      <c r="U12" s="138"/>
      <c r="V12" s="138"/>
      <c r="W12" s="138"/>
      <c r="X12" s="138"/>
      <c r="Y12" s="138"/>
      <c r="Z12" s="138"/>
      <c r="AA12" s="138"/>
      <c r="AB12" s="138"/>
      <c r="AC12" s="138"/>
      <c r="AD12" s="138"/>
      <c r="AE12" s="138"/>
      <c r="AF12" s="138"/>
      <c r="AG12" s="138"/>
      <c r="AH12" s="139"/>
      <c r="AI12" s="1"/>
      <c r="AJ12" s="1"/>
      <c r="AK12" s="122"/>
      <c r="AL12" s="120"/>
      <c r="AM12" s="120"/>
      <c r="AN12" s="120"/>
      <c r="AO12" s="120"/>
      <c r="AP12" s="120"/>
      <c r="AQ12" s="121"/>
    </row>
    <row r="13" spans="1:43" ht="23.1" customHeight="1">
      <c r="A13" s="1"/>
      <c r="B13" s="165" t="s">
        <v>22</v>
      </c>
      <c r="C13" s="166"/>
      <c r="D13" s="166"/>
      <c r="E13" s="167"/>
      <c r="F13" s="163">
        <f>データ!AB6</f>
        <v>62273</v>
      </c>
      <c r="G13" s="164"/>
      <c r="H13" s="163">
        <f>データ!AC6</f>
        <v>67725</v>
      </c>
      <c r="I13" s="164"/>
      <c r="J13" s="163">
        <f>データ!AD6</f>
        <v>63611</v>
      </c>
      <c r="K13" s="164"/>
      <c r="L13" s="163">
        <f>データ!AE6</f>
        <v>63006</v>
      </c>
      <c r="M13" s="164"/>
      <c r="N13" s="152">
        <f>データ!AF6</f>
        <v>62867</v>
      </c>
      <c r="O13" s="153"/>
      <c r="P13" s="8"/>
      <c r="Q13" s="8"/>
      <c r="R13" s="1"/>
      <c r="S13" s="137"/>
      <c r="T13" s="138"/>
      <c r="U13" s="138"/>
      <c r="V13" s="138"/>
      <c r="W13" s="138"/>
      <c r="X13" s="138"/>
      <c r="Y13" s="138"/>
      <c r="Z13" s="138"/>
      <c r="AA13" s="138"/>
      <c r="AB13" s="138"/>
      <c r="AC13" s="138"/>
      <c r="AD13" s="138"/>
      <c r="AE13" s="138"/>
      <c r="AF13" s="138"/>
      <c r="AG13" s="138"/>
      <c r="AH13" s="139"/>
      <c r="AI13" s="1"/>
      <c r="AJ13" s="1"/>
      <c r="AK13" s="122"/>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7"/>
      <c r="T14" s="138"/>
      <c r="U14" s="138"/>
      <c r="V14" s="138"/>
      <c r="W14" s="138"/>
      <c r="X14" s="138"/>
      <c r="Y14" s="138"/>
      <c r="Z14" s="138"/>
      <c r="AA14" s="138"/>
      <c r="AB14" s="138"/>
      <c r="AC14" s="138"/>
      <c r="AD14" s="138"/>
      <c r="AE14" s="138"/>
      <c r="AF14" s="138"/>
      <c r="AG14" s="138"/>
      <c r="AH14" s="139"/>
      <c r="AI14" s="1"/>
      <c r="AJ14" s="1"/>
      <c r="AK14" s="122"/>
      <c r="AL14" s="120"/>
      <c r="AM14" s="120"/>
      <c r="AN14" s="120"/>
      <c r="AO14" s="120"/>
      <c r="AP14" s="120"/>
      <c r="AQ14" s="121"/>
    </row>
    <row r="15" spans="1:43" ht="23.1" customHeight="1">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7"/>
      <c r="T15" s="138"/>
      <c r="U15" s="138"/>
      <c r="V15" s="138"/>
      <c r="W15" s="138"/>
      <c r="X15" s="138"/>
      <c r="Y15" s="138"/>
      <c r="Z15" s="138"/>
      <c r="AA15" s="138"/>
      <c r="AB15" s="138"/>
      <c r="AC15" s="138"/>
      <c r="AD15" s="138"/>
      <c r="AE15" s="138"/>
      <c r="AF15" s="138"/>
      <c r="AG15" s="138"/>
      <c r="AH15" s="139"/>
      <c r="AI15" s="1"/>
      <c r="AJ15" s="1"/>
      <c r="AK15" s="122"/>
      <c r="AL15" s="120"/>
      <c r="AM15" s="120"/>
      <c r="AN15" s="120"/>
      <c r="AO15" s="120"/>
      <c r="AP15" s="120"/>
      <c r="AQ15" s="121"/>
    </row>
    <row r="16" spans="1:43" ht="23.1" customHeight="1" thickBot="1">
      <c r="A16" s="1"/>
      <c r="B16" s="176" t="s">
        <v>25</v>
      </c>
      <c r="C16" s="177"/>
      <c r="D16" s="177"/>
      <c r="E16" s="178"/>
      <c r="F16" s="179">
        <f>データ!AQ6</f>
        <v>314767</v>
      </c>
      <c r="G16" s="179"/>
      <c r="H16" s="179">
        <f>データ!AR6</f>
        <v>254341</v>
      </c>
      <c r="I16" s="179"/>
      <c r="J16" s="179">
        <f>データ!AS6</f>
        <v>133453</v>
      </c>
      <c r="K16" s="179"/>
      <c r="L16" s="179">
        <f>データ!AT6</f>
        <v>63006</v>
      </c>
      <c r="M16" s="179"/>
      <c r="N16" s="168">
        <f>データ!AU6</f>
        <v>62867</v>
      </c>
      <c r="O16" s="169"/>
      <c r="P16" s="8"/>
      <c r="Q16" s="8"/>
      <c r="R16" s="1"/>
      <c r="S16" s="137"/>
      <c r="T16" s="138"/>
      <c r="U16" s="138"/>
      <c r="V16" s="138"/>
      <c r="W16" s="138"/>
      <c r="X16" s="138"/>
      <c r="Y16" s="138"/>
      <c r="Z16" s="138"/>
      <c r="AA16" s="138"/>
      <c r="AB16" s="138"/>
      <c r="AC16" s="138"/>
      <c r="AD16" s="138"/>
      <c r="AE16" s="138"/>
      <c r="AF16" s="138"/>
      <c r="AG16" s="138"/>
      <c r="AH16" s="139"/>
      <c r="AI16" s="1"/>
      <c r="AJ16" s="1"/>
      <c r="AK16" s="122"/>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7"/>
      <c r="T17" s="138"/>
      <c r="U17" s="138"/>
      <c r="V17" s="138"/>
      <c r="W17" s="138"/>
      <c r="X17" s="138"/>
      <c r="Y17" s="138"/>
      <c r="Z17" s="138"/>
      <c r="AA17" s="138"/>
      <c r="AB17" s="138"/>
      <c r="AC17" s="138"/>
      <c r="AD17" s="138"/>
      <c r="AE17" s="138"/>
      <c r="AF17" s="138"/>
      <c r="AG17" s="138"/>
      <c r="AH17" s="139"/>
      <c r="AI17" s="1"/>
      <c r="AJ17" s="1"/>
      <c r="AK17" s="122"/>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7"/>
      <c r="T18" s="138"/>
      <c r="U18" s="138"/>
      <c r="V18" s="138"/>
      <c r="W18" s="138"/>
      <c r="X18" s="138"/>
      <c r="Y18" s="138"/>
      <c r="Z18" s="138"/>
      <c r="AA18" s="138"/>
      <c r="AB18" s="138"/>
      <c r="AC18" s="138"/>
      <c r="AD18" s="138"/>
      <c r="AE18" s="138"/>
      <c r="AF18" s="138"/>
      <c r="AG18" s="138"/>
      <c r="AH18" s="139"/>
      <c r="AI18" s="1"/>
      <c r="AJ18" s="1"/>
      <c r="AK18" s="122"/>
      <c r="AL18" s="120"/>
      <c r="AM18" s="120"/>
      <c r="AN18" s="120"/>
      <c r="AO18" s="120"/>
      <c r="AP18" s="120"/>
      <c r="AQ18" s="121"/>
    </row>
    <row r="19" spans="1:43" ht="23.1" customHeight="1" thickBot="1">
      <c r="A19" s="1"/>
      <c r="B19" s="176" t="s">
        <v>28</v>
      </c>
      <c r="C19" s="177"/>
      <c r="D19" s="177"/>
      <c r="E19" s="178"/>
      <c r="F19" s="182" t="str">
        <f>データ!AV6</f>
        <v>-</v>
      </c>
      <c r="G19" s="182"/>
      <c r="H19" s="182"/>
      <c r="I19" s="182">
        <f>データ!AW6</f>
        <v>581896</v>
      </c>
      <c r="J19" s="182"/>
      <c r="K19" s="182"/>
      <c r="L19" s="182">
        <f>データ!AX6</f>
        <v>581896</v>
      </c>
      <c r="M19" s="182"/>
      <c r="N19" s="182"/>
      <c r="O19" s="183"/>
      <c r="P19" s="1"/>
      <c r="Q19" s="1"/>
      <c r="R19" s="1"/>
      <c r="S19" s="140"/>
      <c r="T19" s="141"/>
      <c r="U19" s="141"/>
      <c r="V19" s="141"/>
      <c r="W19" s="141"/>
      <c r="X19" s="141"/>
      <c r="Y19" s="141"/>
      <c r="Z19" s="141"/>
      <c r="AA19" s="141"/>
      <c r="AB19" s="141"/>
      <c r="AC19" s="141"/>
      <c r="AD19" s="141"/>
      <c r="AE19" s="141"/>
      <c r="AF19" s="141"/>
      <c r="AG19" s="141"/>
      <c r="AH19" s="142"/>
      <c r="AI19" s="1"/>
      <c r="AJ19" s="1"/>
      <c r="AK19" s="122"/>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22"/>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22"/>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22"/>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22"/>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22"/>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22"/>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22"/>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22"/>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22"/>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22"/>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22"/>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22"/>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22"/>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22"/>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22"/>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22"/>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22"/>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22"/>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3"/>
      <c r="AL38" s="124"/>
      <c r="AM38" s="124"/>
      <c r="AN38" s="124"/>
      <c r="AO38" s="124"/>
      <c r="AP38" s="124"/>
      <c r="AQ38" s="125"/>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31</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182</v>
      </c>
      <c r="AL40" s="187"/>
      <c r="AM40" s="187"/>
      <c r="AN40" s="187"/>
      <c r="AO40" s="187"/>
      <c r="AP40" s="187"/>
      <c r="AQ40" s="188"/>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87"/>
      <c r="AM41" s="187"/>
      <c r="AN41" s="187"/>
      <c r="AO41" s="187"/>
      <c r="AP41" s="187"/>
      <c r="AQ41" s="188"/>
    </row>
    <row r="42" spans="1:43" ht="43.35" customHeight="1">
      <c r="A42" s="1"/>
      <c r="B42" s="192"/>
      <c r="C42" s="193"/>
      <c r="D42" s="193"/>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87"/>
      <c r="AM42" s="187"/>
      <c r="AN42" s="187"/>
      <c r="AO42" s="187"/>
      <c r="AP42" s="187"/>
      <c r="AQ42" s="188"/>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87"/>
      <c r="AM43" s="187"/>
      <c r="AN43" s="187"/>
      <c r="AO43" s="187"/>
      <c r="AP43" s="187"/>
      <c r="AQ43" s="188"/>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87"/>
      <c r="AM44" s="187"/>
      <c r="AN44" s="187"/>
      <c r="AO44" s="187"/>
      <c r="AP44" s="187"/>
      <c r="AQ44" s="188"/>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87"/>
      <c r="AM45" s="187"/>
      <c r="AN45" s="187"/>
      <c r="AO45" s="187"/>
      <c r="AP45" s="187"/>
      <c r="AQ45" s="188"/>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87"/>
      <c r="AM46" s="187"/>
      <c r="AN46" s="187"/>
      <c r="AO46" s="187"/>
      <c r="AP46" s="187"/>
      <c r="AQ46" s="188"/>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87"/>
      <c r="AM47" s="187"/>
      <c r="AN47" s="187"/>
      <c r="AO47" s="187"/>
      <c r="AP47" s="187"/>
      <c r="AQ47" s="188"/>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87"/>
      <c r="AM48" s="187"/>
      <c r="AN48" s="187"/>
      <c r="AO48" s="187"/>
      <c r="AP48" s="187"/>
      <c r="AQ48" s="188"/>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87"/>
      <c r="AM49" s="187"/>
      <c r="AN49" s="187"/>
      <c r="AO49" s="187"/>
      <c r="AP49" s="187"/>
      <c r="AQ49" s="188"/>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87"/>
      <c r="AM50" s="187"/>
      <c r="AN50" s="187"/>
      <c r="AO50" s="187"/>
      <c r="AP50" s="187"/>
      <c r="AQ50" s="188"/>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87"/>
      <c r="AM51" s="187"/>
      <c r="AN51" s="187"/>
      <c r="AO51" s="187"/>
      <c r="AP51" s="187"/>
      <c r="AQ51" s="188"/>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87"/>
      <c r="AM52" s="187"/>
      <c r="AN52" s="187"/>
      <c r="AO52" s="187"/>
      <c r="AP52" s="187"/>
      <c r="AQ52" s="188"/>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87"/>
      <c r="AM53" s="187"/>
      <c r="AN53" s="187"/>
      <c r="AO53" s="187"/>
      <c r="AP53" s="187"/>
      <c r="AQ53" s="188"/>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87"/>
      <c r="AM54" s="187"/>
      <c r="AN54" s="187"/>
      <c r="AO54" s="187"/>
      <c r="AP54" s="187"/>
      <c r="AQ54" s="188"/>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87"/>
      <c r="AM55" s="187"/>
      <c r="AN55" s="187"/>
      <c r="AO55" s="187"/>
      <c r="AP55" s="187"/>
      <c r="AQ55" s="188"/>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87"/>
      <c r="AM56" s="187"/>
      <c r="AN56" s="187"/>
      <c r="AO56" s="187"/>
      <c r="AP56" s="187"/>
      <c r="AQ56" s="188"/>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87"/>
      <c r="AM57" s="187"/>
      <c r="AN57" s="187"/>
      <c r="AO57" s="187"/>
      <c r="AP57" s="187"/>
      <c r="AQ57" s="188"/>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87"/>
      <c r="AM58" s="187"/>
      <c r="AN58" s="187"/>
      <c r="AO58" s="187"/>
      <c r="AP58" s="187"/>
      <c r="AQ58" s="188"/>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87"/>
      <c r="AM59" s="187"/>
      <c r="AN59" s="187"/>
      <c r="AO59" s="187"/>
      <c r="AP59" s="187"/>
      <c r="AQ59" s="188"/>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87"/>
      <c r="AM60" s="187"/>
      <c r="AN60" s="187"/>
      <c r="AO60" s="187"/>
      <c r="AP60" s="187"/>
      <c r="AQ60" s="188"/>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87"/>
      <c r="AM61" s="187"/>
      <c r="AN61" s="187"/>
      <c r="AO61" s="187"/>
      <c r="AP61" s="187"/>
      <c r="AQ61" s="188"/>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87"/>
      <c r="AM62" s="187"/>
      <c r="AN62" s="187"/>
      <c r="AO62" s="187"/>
      <c r="AP62" s="187"/>
      <c r="AQ62" s="188"/>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87"/>
      <c r="AM63" s="187"/>
      <c r="AN63" s="187"/>
      <c r="AO63" s="187"/>
      <c r="AP63" s="187"/>
      <c r="AQ63" s="188"/>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87"/>
      <c r="AM64" s="187"/>
      <c r="AN64" s="187"/>
      <c r="AO64" s="187"/>
      <c r="AP64" s="187"/>
      <c r="AQ64" s="188"/>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87"/>
      <c r="AM65" s="187"/>
      <c r="AN65" s="187"/>
      <c r="AO65" s="187"/>
      <c r="AP65" s="187"/>
      <c r="AQ65" s="188"/>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87"/>
      <c r="AM66" s="187"/>
      <c r="AN66" s="187"/>
      <c r="AO66" s="187"/>
      <c r="AP66" s="187"/>
      <c r="AQ66" s="188"/>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87"/>
      <c r="AM67" s="187"/>
      <c r="AN67" s="187"/>
      <c r="AO67" s="187"/>
      <c r="AP67" s="187"/>
      <c r="AQ67" s="188"/>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87"/>
      <c r="AM68" s="187"/>
      <c r="AN68" s="187"/>
      <c r="AO68" s="187"/>
      <c r="AP68" s="187"/>
      <c r="AQ68" s="188"/>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87"/>
      <c r="AM69" s="187"/>
      <c r="AN69" s="187"/>
      <c r="AO69" s="187"/>
      <c r="AP69" s="187"/>
      <c r="AQ69" s="188"/>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87"/>
      <c r="AM70" s="187"/>
      <c r="AN70" s="187"/>
      <c r="AO70" s="187"/>
      <c r="AP70" s="187"/>
      <c r="AQ70" s="188"/>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87"/>
      <c r="AM71" s="187"/>
      <c r="AN71" s="187"/>
      <c r="AO71" s="187"/>
      <c r="AP71" s="187"/>
      <c r="AQ71" s="188"/>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87"/>
      <c r="AM72" s="187"/>
      <c r="AN72" s="187"/>
      <c r="AO72" s="187"/>
      <c r="AP72" s="187"/>
      <c r="AQ72" s="188"/>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87"/>
      <c r="AM73" s="187"/>
      <c r="AN73" s="187"/>
      <c r="AO73" s="187"/>
      <c r="AP73" s="187"/>
      <c r="AQ73" s="188"/>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87"/>
      <c r="AM74" s="187"/>
      <c r="AN74" s="187"/>
      <c r="AO74" s="187"/>
      <c r="AP74" s="187"/>
      <c r="AQ74" s="188"/>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87"/>
      <c r="AM75" s="187"/>
      <c r="AN75" s="187"/>
      <c r="AO75" s="187"/>
      <c r="AP75" s="187"/>
      <c r="AQ75" s="188"/>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87"/>
      <c r="AM76" s="187"/>
      <c r="AN76" s="187"/>
      <c r="AO76" s="187"/>
      <c r="AP76" s="187"/>
      <c r="AQ76" s="188"/>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87"/>
      <c r="AM77" s="187"/>
      <c r="AN77" s="187"/>
      <c r="AO77" s="187"/>
      <c r="AP77" s="187"/>
      <c r="AQ77" s="188"/>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87"/>
      <c r="AM78" s="187"/>
      <c r="AN78" s="187"/>
      <c r="AO78" s="187"/>
      <c r="AP78" s="187"/>
      <c r="AQ78" s="188"/>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87"/>
      <c r="AM79" s="187"/>
      <c r="AN79" s="187"/>
      <c r="AO79" s="187"/>
      <c r="AP79" s="187"/>
      <c r="AQ79" s="188"/>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87"/>
      <c r="AM80" s="187"/>
      <c r="AN80" s="187"/>
      <c r="AO80" s="187"/>
      <c r="AP80" s="187"/>
      <c r="AQ80" s="188"/>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87"/>
      <c r="AM81" s="187"/>
      <c r="AN81" s="187"/>
      <c r="AO81" s="187"/>
      <c r="AP81" s="187"/>
      <c r="AQ81" s="188"/>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87"/>
      <c r="AM82" s="187"/>
      <c r="AN82" s="187"/>
      <c r="AO82" s="187"/>
      <c r="AP82" s="187"/>
      <c r="AQ82" s="188"/>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87"/>
      <c r="AM83" s="187"/>
      <c r="AN83" s="187"/>
      <c r="AO83" s="187"/>
      <c r="AP83" s="187"/>
      <c r="AQ83" s="188"/>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87"/>
      <c r="AM84" s="187"/>
      <c r="AN84" s="187"/>
      <c r="AO84" s="187"/>
      <c r="AP84" s="187"/>
      <c r="AQ84" s="188"/>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87"/>
      <c r="AM85" s="187"/>
      <c r="AN85" s="187"/>
      <c r="AO85" s="187"/>
      <c r="AP85" s="187"/>
      <c r="AQ85" s="188"/>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87"/>
      <c r="AM86" s="187"/>
      <c r="AN86" s="187"/>
      <c r="AO86" s="187"/>
      <c r="AP86" s="187"/>
      <c r="AQ86" s="188"/>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87"/>
      <c r="AM87" s="187"/>
      <c r="AN87" s="187"/>
      <c r="AO87" s="187"/>
      <c r="AP87" s="187"/>
      <c r="AQ87" s="188"/>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87"/>
      <c r="AM88" s="187"/>
      <c r="AN88" s="187"/>
      <c r="AO88" s="187"/>
      <c r="AP88" s="187"/>
      <c r="AQ88" s="188"/>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87"/>
      <c r="AM89" s="187"/>
      <c r="AN89" s="187"/>
      <c r="AO89" s="187"/>
      <c r="AP89" s="187"/>
      <c r="AQ89" s="188"/>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87"/>
      <c r="AM90" s="187"/>
      <c r="AN90" s="187"/>
      <c r="AO90" s="187"/>
      <c r="AP90" s="187"/>
      <c r="AQ90" s="188"/>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87"/>
      <c r="AM91" s="187"/>
      <c r="AN91" s="187"/>
      <c r="AO91" s="187"/>
      <c r="AP91" s="187"/>
      <c r="AQ91" s="188"/>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87"/>
      <c r="AM92" s="187"/>
      <c r="AN92" s="187"/>
      <c r="AO92" s="187"/>
      <c r="AP92" s="187"/>
      <c r="AQ92" s="188"/>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87"/>
      <c r="AM93" s="187"/>
      <c r="AN93" s="187"/>
      <c r="AO93" s="187"/>
      <c r="AP93" s="187"/>
      <c r="AQ93" s="188"/>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87"/>
      <c r="AM94" s="187"/>
      <c r="AN94" s="187"/>
      <c r="AO94" s="187"/>
      <c r="AP94" s="187"/>
      <c r="AQ94" s="188"/>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87"/>
      <c r="AM95" s="187"/>
      <c r="AN95" s="187"/>
      <c r="AO95" s="187"/>
      <c r="AP95" s="187"/>
      <c r="AQ95" s="188"/>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89"/>
      <c r="AL96" s="190"/>
      <c r="AM96" s="190"/>
      <c r="AN96" s="190"/>
      <c r="AO96" s="190"/>
      <c r="AP96" s="190"/>
      <c r="AQ96" s="191"/>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34</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94"/>
      <c r="AL98" s="195"/>
      <c r="AM98" s="195"/>
      <c r="AN98" s="195"/>
      <c r="AO98" s="195"/>
      <c r="AP98" s="195"/>
      <c r="AQ98" s="196"/>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7" t="s">
        <v>179</v>
      </c>
      <c r="AL99" s="198"/>
      <c r="AM99" s="198"/>
      <c r="AN99" s="198"/>
      <c r="AO99" s="198"/>
      <c r="AP99" s="198"/>
      <c r="AQ99" s="199"/>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7"/>
      <c r="AL100" s="198"/>
      <c r="AM100" s="198"/>
      <c r="AN100" s="198"/>
      <c r="AO100" s="198"/>
      <c r="AP100" s="198"/>
      <c r="AQ100" s="199"/>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7"/>
      <c r="AL101" s="198"/>
      <c r="AM101" s="198"/>
      <c r="AN101" s="198"/>
      <c r="AO101" s="198"/>
      <c r="AP101" s="198"/>
      <c r="AQ101" s="199"/>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7"/>
      <c r="AL102" s="198"/>
      <c r="AM102" s="198"/>
      <c r="AN102" s="198"/>
      <c r="AO102" s="198"/>
      <c r="AP102" s="198"/>
      <c r="AQ102" s="199"/>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7"/>
      <c r="AL103" s="198"/>
      <c r="AM103" s="198"/>
      <c r="AN103" s="198"/>
      <c r="AO103" s="198"/>
      <c r="AP103" s="198"/>
      <c r="AQ103" s="199"/>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7"/>
      <c r="AL104" s="198"/>
      <c r="AM104" s="198"/>
      <c r="AN104" s="198"/>
      <c r="AO104" s="198"/>
      <c r="AP104" s="198"/>
      <c r="AQ104" s="199"/>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7"/>
      <c r="AL105" s="198"/>
      <c r="AM105" s="198"/>
      <c r="AN105" s="198"/>
      <c r="AO105" s="198"/>
      <c r="AP105" s="198"/>
      <c r="AQ105" s="199"/>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7"/>
      <c r="AL106" s="198"/>
      <c r="AM106" s="198"/>
      <c r="AN106" s="198"/>
      <c r="AO106" s="198"/>
      <c r="AP106" s="198"/>
      <c r="AQ106" s="199"/>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7"/>
      <c r="AL107" s="198"/>
      <c r="AM107" s="198"/>
      <c r="AN107" s="198"/>
      <c r="AO107" s="198"/>
      <c r="AP107" s="198"/>
      <c r="AQ107" s="199"/>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7"/>
      <c r="AL108" s="198"/>
      <c r="AM108" s="198"/>
      <c r="AN108" s="198"/>
      <c r="AO108" s="198"/>
      <c r="AP108" s="198"/>
      <c r="AQ108" s="199"/>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7"/>
      <c r="AL109" s="198"/>
      <c r="AM109" s="198"/>
      <c r="AN109" s="198"/>
      <c r="AO109" s="198"/>
      <c r="AP109" s="198"/>
      <c r="AQ109" s="199"/>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7"/>
      <c r="AL110" s="198"/>
      <c r="AM110" s="198"/>
      <c r="AN110" s="198"/>
      <c r="AO110" s="198"/>
      <c r="AP110" s="198"/>
      <c r="AQ110" s="199"/>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7"/>
      <c r="AL111" s="198"/>
      <c r="AM111" s="198"/>
      <c r="AN111" s="198"/>
      <c r="AO111" s="198"/>
      <c r="AP111" s="198"/>
      <c r="AQ111" s="199"/>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7"/>
      <c r="AL112" s="198"/>
      <c r="AM112" s="198"/>
      <c r="AN112" s="198"/>
      <c r="AO112" s="198"/>
      <c r="AP112" s="198"/>
      <c r="AQ112" s="199"/>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7"/>
      <c r="AL113" s="198"/>
      <c r="AM113" s="198"/>
      <c r="AN113" s="198"/>
      <c r="AO113" s="198"/>
      <c r="AP113" s="198"/>
      <c r="AQ113" s="199"/>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7"/>
      <c r="AL114" s="198"/>
      <c r="AM114" s="198"/>
      <c r="AN114" s="198"/>
      <c r="AO114" s="198"/>
      <c r="AP114" s="198"/>
      <c r="AQ114" s="199"/>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7"/>
      <c r="AL115" s="198"/>
      <c r="AM115" s="198"/>
      <c r="AN115" s="198"/>
      <c r="AO115" s="198"/>
      <c r="AP115" s="198"/>
      <c r="AQ115" s="199"/>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7"/>
      <c r="AL116" s="198"/>
      <c r="AM116" s="198"/>
      <c r="AN116" s="198"/>
      <c r="AO116" s="198"/>
      <c r="AP116" s="198"/>
      <c r="AQ116" s="199"/>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200"/>
      <c r="AL117" s="201"/>
      <c r="AM117" s="201"/>
      <c r="AN117" s="201"/>
      <c r="AO117" s="201"/>
      <c r="AP117" s="201"/>
      <c r="AQ117" s="202"/>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2.8">
      <c r="A6" s="50" t="s">
        <v>114</v>
      </c>
      <c r="B6" s="68" t="str">
        <f>B7</f>
        <v>2016</v>
      </c>
      <c r="C6" s="68" t="str">
        <f t="shared" ref="C6:AX6" si="6">C7</f>
        <v>240001</v>
      </c>
      <c r="D6" s="68" t="str">
        <f t="shared" si="6"/>
        <v>46</v>
      </c>
      <c r="E6" s="68" t="str">
        <f t="shared" si="6"/>
        <v>04</v>
      </c>
      <c r="F6" s="68" t="str">
        <f t="shared" si="6"/>
        <v>0</v>
      </c>
      <c r="G6" s="68" t="str">
        <f t="shared" si="6"/>
        <v>000</v>
      </c>
      <c r="H6" s="68" t="str">
        <f t="shared" si="6"/>
        <v>三重県</v>
      </c>
      <c r="I6" s="68" t="str">
        <f t="shared" si="6"/>
        <v>法適用</v>
      </c>
      <c r="J6" s="68" t="str">
        <f t="shared" si="6"/>
        <v>電気事業</v>
      </c>
      <c r="K6" s="68" t="str">
        <f t="shared" si="6"/>
        <v/>
      </c>
      <c r="L6" s="69">
        <f t="shared" si="6"/>
        <v>95.2</v>
      </c>
      <c r="M6" s="70" t="str">
        <f t="shared" si="6"/>
        <v>-</v>
      </c>
      <c r="N6" s="70">
        <f t="shared" si="6"/>
        <v>1</v>
      </c>
      <c r="O6" s="70" t="str">
        <f t="shared" si="6"/>
        <v>-</v>
      </c>
      <c r="P6" s="70" t="str">
        <f t="shared" si="6"/>
        <v>-</v>
      </c>
      <c r="Q6" s="70" t="str">
        <f t="shared" si="6"/>
        <v>-</v>
      </c>
      <c r="R6" s="71" t="str">
        <f>R7</f>
        <v>平成29年3月31日　三重ごみ固形燃料発電所</v>
      </c>
      <c r="S6" s="72" t="str">
        <f t="shared" si="6"/>
        <v>平成35年3月31日　三重ごみ固形燃料発電所</v>
      </c>
      <c r="T6" s="68" t="str">
        <f t="shared" si="6"/>
        <v>無</v>
      </c>
      <c r="U6" s="72" t="str">
        <f t="shared" si="6"/>
        <v>株式会社エネット</v>
      </c>
      <c r="V6" s="69" t="str">
        <f t="shared" si="6"/>
        <v>-</v>
      </c>
      <c r="W6" s="70">
        <f>W7</f>
        <v>252494</v>
      </c>
      <c r="X6" s="70">
        <f t="shared" si="6"/>
        <v>186616</v>
      </c>
      <c r="Y6" s="70">
        <f t="shared" si="6"/>
        <v>69842</v>
      </c>
      <c r="Z6" s="70" t="str">
        <f t="shared" si="6"/>
        <v>-</v>
      </c>
      <c r="AA6" s="70" t="str">
        <f t="shared" si="6"/>
        <v>-</v>
      </c>
      <c r="AB6" s="70">
        <f t="shared" si="6"/>
        <v>62273</v>
      </c>
      <c r="AC6" s="70">
        <f t="shared" si="6"/>
        <v>67725</v>
      </c>
      <c r="AD6" s="70">
        <f t="shared" si="6"/>
        <v>63611</v>
      </c>
      <c r="AE6" s="70">
        <f t="shared" si="6"/>
        <v>63006</v>
      </c>
      <c r="AF6" s="70">
        <f t="shared" si="6"/>
        <v>62867</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314767</v>
      </c>
      <c r="AR6" s="70">
        <f t="shared" si="6"/>
        <v>254341</v>
      </c>
      <c r="AS6" s="70">
        <f t="shared" si="6"/>
        <v>133453</v>
      </c>
      <c r="AT6" s="70">
        <f t="shared" si="6"/>
        <v>63006</v>
      </c>
      <c r="AU6" s="70">
        <f t="shared" si="6"/>
        <v>62867</v>
      </c>
      <c r="AV6" s="70" t="str">
        <f t="shared" si="6"/>
        <v>-</v>
      </c>
      <c r="AW6" s="70">
        <f t="shared" si="6"/>
        <v>581896</v>
      </c>
      <c r="AX6" s="70">
        <f t="shared" si="6"/>
        <v>581896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115</v>
      </c>
      <c r="C7" s="78" t="s">
        <v>116</v>
      </c>
      <c r="D7" s="78" t="s">
        <v>117</v>
      </c>
      <c r="E7" s="78" t="s">
        <v>118</v>
      </c>
      <c r="F7" s="78" t="s">
        <v>119</v>
      </c>
      <c r="G7" s="78" t="s">
        <v>120</v>
      </c>
      <c r="H7" s="78" t="s">
        <v>121</v>
      </c>
      <c r="I7" s="78" t="s">
        <v>122</v>
      </c>
      <c r="J7" s="78" t="s">
        <v>123</v>
      </c>
      <c r="K7" s="78" t="s">
        <v>124</v>
      </c>
      <c r="L7" s="79">
        <v>95.2</v>
      </c>
      <c r="M7" s="80" t="s">
        <v>125</v>
      </c>
      <c r="N7" s="80">
        <v>1</v>
      </c>
      <c r="O7" s="81" t="s">
        <v>125</v>
      </c>
      <c r="P7" s="81" t="s">
        <v>125</v>
      </c>
      <c r="Q7" s="81" t="s">
        <v>125</v>
      </c>
      <c r="R7" s="82" t="s">
        <v>126</v>
      </c>
      <c r="S7" s="82" t="s">
        <v>127</v>
      </c>
      <c r="T7" s="83" t="s">
        <v>128</v>
      </c>
      <c r="U7" s="82" t="s">
        <v>129</v>
      </c>
      <c r="V7" s="79" t="s">
        <v>125</v>
      </c>
      <c r="W7" s="81">
        <v>252494</v>
      </c>
      <c r="X7" s="81">
        <v>186616</v>
      </c>
      <c r="Y7" s="81">
        <v>69842</v>
      </c>
      <c r="Z7" s="81" t="s">
        <v>125</v>
      </c>
      <c r="AA7" s="81" t="s">
        <v>125</v>
      </c>
      <c r="AB7" s="81">
        <v>62273</v>
      </c>
      <c r="AC7" s="81">
        <v>67725</v>
      </c>
      <c r="AD7" s="81">
        <v>63611</v>
      </c>
      <c r="AE7" s="81">
        <v>63006</v>
      </c>
      <c r="AF7" s="81">
        <v>62867</v>
      </c>
      <c r="AG7" s="81" t="s">
        <v>125</v>
      </c>
      <c r="AH7" s="81" t="s">
        <v>125</v>
      </c>
      <c r="AI7" s="81" t="s">
        <v>125</v>
      </c>
      <c r="AJ7" s="81" t="s">
        <v>125</v>
      </c>
      <c r="AK7" s="81" t="s">
        <v>125</v>
      </c>
      <c r="AL7" s="81" t="s">
        <v>125</v>
      </c>
      <c r="AM7" s="81" t="s">
        <v>125</v>
      </c>
      <c r="AN7" s="81" t="s">
        <v>125</v>
      </c>
      <c r="AO7" s="81" t="s">
        <v>125</v>
      </c>
      <c r="AP7" s="81" t="s">
        <v>125</v>
      </c>
      <c r="AQ7" s="81">
        <v>314767</v>
      </c>
      <c r="AR7" s="81">
        <v>254341</v>
      </c>
      <c r="AS7" s="81">
        <v>133453</v>
      </c>
      <c r="AT7" s="81">
        <v>63006</v>
      </c>
      <c r="AU7" s="81">
        <v>62867</v>
      </c>
      <c r="AV7" s="81" t="s">
        <v>125</v>
      </c>
      <c r="AW7" s="81">
        <v>581896</v>
      </c>
      <c r="AX7" s="81">
        <v>581896</v>
      </c>
      <c r="AY7" s="84">
        <v>104.4</v>
      </c>
      <c r="AZ7" s="84">
        <v>106.3</v>
      </c>
      <c r="BA7" s="84">
        <v>118.4</v>
      </c>
      <c r="BB7" s="84">
        <v>87.5</v>
      </c>
      <c r="BC7" s="84">
        <v>104.6</v>
      </c>
      <c r="BD7" s="84">
        <v>110.1</v>
      </c>
      <c r="BE7" s="84">
        <v>119.7</v>
      </c>
      <c r="BF7" s="84">
        <v>125.7</v>
      </c>
      <c r="BG7" s="84">
        <v>129.69999999999999</v>
      </c>
      <c r="BH7" s="84">
        <v>135.9</v>
      </c>
      <c r="BI7" s="84">
        <v>100</v>
      </c>
      <c r="BJ7" s="84">
        <v>78.400000000000006</v>
      </c>
      <c r="BK7" s="84">
        <v>71.5</v>
      </c>
      <c r="BL7" s="84">
        <v>54.3</v>
      </c>
      <c r="BM7" s="84">
        <v>71.900000000000006</v>
      </c>
      <c r="BN7" s="84">
        <v>97.5</v>
      </c>
      <c r="BO7" s="84">
        <v>112.7</v>
      </c>
      <c r="BP7" s="84">
        <v>121.8</v>
      </c>
      <c r="BQ7" s="84">
        <v>124.8</v>
      </c>
      <c r="BR7" s="84">
        <v>130.4</v>
      </c>
      <c r="BS7" s="84">
        <v>136.30000000000001</v>
      </c>
      <c r="BT7" s="84">
        <v>100</v>
      </c>
      <c r="BU7" s="84">
        <v>592.9</v>
      </c>
      <c r="BV7" s="84">
        <v>505.2</v>
      </c>
      <c r="BW7" s="84">
        <v>392.9</v>
      </c>
      <c r="BX7" s="84">
        <v>1954.9</v>
      </c>
      <c r="BY7" s="84">
        <v>3724.5</v>
      </c>
      <c r="BZ7" s="84">
        <v>1317.9</v>
      </c>
      <c r="CA7" s="84">
        <v>992.4</v>
      </c>
      <c r="CB7" s="84">
        <v>638.79999999999995</v>
      </c>
      <c r="CC7" s="84">
        <v>716.7</v>
      </c>
      <c r="CD7" s="84">
        <v>688</v>
      </c>
      <c r="CE7" s="84">
        <v>100</v>
      </c>
      <c r="CF7" s="84">
        <v>8975.5</v>
      </c>
      <c r="CG7" s="84">
        <v>10984.4</v>
      </c>
      <c r="CH7" s="84">
        <v>11473.1</v>
      </c>
      <c r="CI7" s="84">
        <v>38564.800000000003</v>
      </c>
      <c r="CJ7" s="84">
        <v>28661.5</v>
      </c>
      <c r="CK7" s="84">
        <v>7970</v>
      </c>
      <c r="CL7" s="84">
        <v>7914.4</v>
      </c>
      <c r="CM7" s="84">
        <v>7493.6</v>
      </c>
      <c r="CN7" s="84">
        <v>8014.2</v>
      </c>
      <c r="CO7" s="84">
        <v>8260</v>
      </c>
      <c r="CP7" s="81">
        <v>795930</v>
      </c>
      <c r="CQ7" s="81">
        <v>776386</v>
      </c>
      <c r="CR7" s="81">
        <v>35190</v>
      </c>
      <c r="CS7" s="81">
        <v>939187</v>
      </c>
      <c r="CT7" s="81">
        <v>157782</v>
      </c>
      <c r="CU7" s="81">
        <v>1043769</v>
      </c>
      <c r="CV7" s="81">
        <v>1160012</v>
      </c>
      <c r="CW7" s="81">
        <v>1146099</v>
      </c>
      <c r="CX7" s="81">
        <v>1494682</v>
      </c>
      <c r="CY7" s="81">
        <v>1543942</v>
      </c>
      <c r="CZ7" s="81">
        <v>12050</v>
      </c>
      <c r="DA7" s="84">
        <v>32.700000000000003</v>
      </c>
      <c r="DB7" s="84">
        <v>27.3</v>
      </c>
      <c r="DC7" s="84">
        <v>32.200000000000003</v>
      </c>
      <c r="DD7" s="84">
        <v>59.5</v>
      </c>
      <c r="DE7" s="84">
        <v>59.6</v>
      </c>
      <c r="DF7" s="84">
        <v>37.299999999999997</v>
      </c>
      <c r="DG7" s="84">
        <v>36.299999999999997</v>
      </c>
      <c r="DH7" s="84">
        <v>38.4</v>
      </c>
      <c r="DI7" s="84">
        <v>37.700000000000003</v>
      </c>
      <c r="DJ7" s="84">
        <v>36.200000000000003</v>
      </c>
      <c r="DK7" s="84">
        <v>21.9</v>
      </c>
      <c r="DL7" s="84">
        <v>15.8</v>
      </c>
      <c r="DM7" s="84">
        <v>12.8</v>
      </c>
      <c r="DN7" s="84">
        <v>7.6</v>
      </c>
      <c r="DO7" s="84">
        <v>6.4</v>
      </c>
      <c r="DP7" s="84">
        <v>22.3</v>
      </c>
      <c r="DQ7" s="84">
        <v>22.1</v>
      </c>
      <c r="DR7" s="84">
        <v>21.1</v>
      </c>
      <c r="DS7" s="84">
        <v>20</v>
      </c>
      <c r="DT7" s="84">
        <v>18.2</v>
      </c>
      <c r="DU7" s="84">
        <v>96.4</v>
      </c>
      <c r="DV7" s="84">
        <v>69.7</v>
      </c>
      <c r="DW7" s="84">
        <v>60.5</v>
      </c>
      <c r="DX7" s="84">
        <v>0</v>
      </c>
      <c r="DY7" s="84">
        <v>0</v>
      </c>
      <c r="DZ7" s="84">
        <v>146.19999999999999</v>
      </c>
      <c r="EA7" s="84">
        <v>130.19999999999999</v>
      </c>
      <c r="EB7" s="84">
        <v>128.80000000000001</v>
      </c>
      <c r="EC7" s="84">
        <v>109.9</v>
      </c>
      <c r="ED7" s="84">
        <v>103.6</v>
      </c>
      <c r="EE7" s="84">
        <v>60.9</v>
      </c>
      <c r="EF7" s="84">
        <v>62.4</v>
      </c>
      <c r="EG7" s="84">
        <v>59.1</v>
      </c>
      <c r="EH7" s="84">
        <v>58.8</v>
      </c>
      <c r="EI7" s="84">
        <v>63.1</v>
      </c>
      <c r="EJ7" s="84">
        <v>57</v>
      </c>
      <c r="EK7" s="84">
        <v>57.7</v>
      </c>
      <c r="EL7" s="84">
        <v>59.8</v>
      </c>
      <c r="EM7" s="84">
        <v>59.6</v>
      </c>
      <c r="EN7" s="84">
        <v>60.3</v>
      </c>
      <c r="EO7" s="84">
        <v>6.6</v>
      </c>
      <c r="EP7" s="84">
        <v>22.9</v>
      </c>
      <c r="EQ7" s="84">
        <v>36.1</v>
      </c>
      <c r="ER7" s="84">
        <v>100</v>
      </c>
      <c r="ES7" s="84">
        <v>100</v>
      </c>
      <c r="ET7" s="84">
        <v>2.8</v>
      </c>
      <c r="EU7" s="84">
        <v>15.4</v>
      </c>
      <c r="EV7" s="84">
        <v>16.2</v>
      </c>
      <c r="EW7" s="84">
        <v>18.7</v>
      </c>
      <c r="EX7" s="84">
        <v>20.5</v>
      </c>
      <c r="EY7" s="81" t="s">
        <v>125</v>
      </c>
      <c r="EZ7" s="84">
        <v>29.4</v>
      </c>
      <c r="FA7" s="84">
        <v>22.6</v>
      </c>
      <c r="FB7" s="84">
        <v>22.7</v>
      </c>
      <c r="FC7" s="84" t="s">
        <v>125</v>
      </c>
      <c r="FD7" s="84" t="s">
        <v>125</v>
      </c>
      <c r="FE7" s="84">
        <v>37.5</v>
      </c>
      <c r="FF7" s="84">
        <v>37</v>
      </c>
      <c r="FG7" s="84">
        <v>39.5</v>
      </c>
      <c r="FH7" s="84">
        <v>39.1</v>
      </c>
      <c r="FI7" s="84">
        <v>37.299999999999997</v>
      </c>
      <c r="FJ7" s="84">
        <v>32</v>
      </c>
      <c r="FK7" s="84">
        <v>25.4</v>
      </c>
      <c r="FL7" s="84">
        <v>24.8</v>
      </c>
      <c r="FM7" s="84" t="s">
        <v>125</v>
      </c>
      <c r="FN7" s="84" t="s">
        <v>125</v>
      </c>
      <c r="FO7" s="84">
        <v>23.1</v>
      </c>
      <c r="FP7" s="84">
        <v>22.6</v>
      </c>
      <c r="FQ7" s="84">
        <v>22</v>
      </c>
      <c r="FR7" s="84">
        <v>21.4</v>
      </c>
      <c r="FS7" s="84">
        <v>19.2</v>
      </c>
      <c r="FT7" s="84">
        <v>96</v>
      </c>
      <c r="FU7" s="84">
        <v>69.3</v>
      </c>
      <c r="FV7" s="84">
        <v>60.2</v>
      </c>
      <c r="FW7" s="84" t="s">
        <v>125</v>
      </c>
      <c r="FX7" s="84" t="s">
        <v>125</v>
      </c>
      <c r="FY7" s="84">
        <v>146</v>
      </c>
      <c r="FZ7" s="84">
        <v>120.9</v>
      </c>
      <c r="GA7" s="84">
        <v>105.7</v>
      </c>
      <c r="GB7" s="84">
        <v>89.4</v>
      </c>
      <c r="GC7" s="84">
        <v>83.2</v>
      </c>
      <c r="GD7" s="84">
        <v>62.5</v>
      </c>
      <c r="GE7" s="84">
        <v>64</v>
      </c>
      <c r="GF7" s="84">
        <v>58.5</v>
      </c>
      <c r="GG7" s="84">
        <v>21</v>
      </c>
      <c r="GH7" s="84">
        <v>18.399999999999999</v>
      </c>
      <c r="GI7" s="84">
        <v>57.6</v>
      </c>
      <c r="GJ7" s="84">
        <v>58.6</v>
      </c>
      <c r="GK7" s="84">
        <v>61.3</v>
      </c>
      <c r="GL7" s="84">
        <v>61.7</v>
      </c>
      <c r="GM7" s="84">
        <v>62.1</v>
      </c>
      <c r="GN7" s="84">
        <v>0</v>
      </c>
      <c r="GO7" s="84">
        <v>0</v>
      </c>
      <c r="GP7" s="84">
        <v>0</v>
      </c>
      <c r="GQ7" s="84" t="s">
        <v>125</v>
      </c>
      <c r="GR7" s="84" t="s">
        <v>125</v>
      </c>
      <c r="GS7" s="84">
        <v>1.8</v>
      </c>
      <c r="GT7" s="84">
        <v>12.3</v>
      </c>
      <c r="GU7" s="84">
        <v>11.9</v>
      </c>
      <c r="GV7" s="84">
        <v>13.3</v>
      </c>
      <c r="GW7" s="84">
        <v>14.4</v>
      </c>
      <c r="GX7" s="81">
        <v>12050</v>
      </c>
      <c r="GY7" s="84">
        <v>59</v>
      </c>
      <c r="GZ7" s="84">
        <v>64.2</v>
      </c>
      <c r="HA7" s="84">
        <v>60.3</v>
      </c>
      <c r="HB7" s="84">
        <v>59.5</v>
      </c>
      <c r="HC7" s="84">
        <v>59.6</v>
      </c>
      <c r="HD7" s="84">
        <v>48.3</v>
      </c>
      <c r="HE7" s="84">
        <v>33.9</v>
      </c>
      <c r="HF7" s="84">
        <v>31.4</v>
      </c>
      <c r="HG7" s="84">
        <v>31.3</v>
      </c>
      <c r="HH7" s="84">
        <v>30.4</v>
      </c>
      <c r="HI7" s="84">
        <v>0</v>
      </c>
      <c r="HJ7" s="84">
        <v>0</v>
      </c>
      <c r="HK7" s="84">
        <v>0</v>
      </c>
      <c r="HL7" s="84">
        <v>7.6</v>
      </c>
      <c r="HM7" s="84">
        <v>6.4</v>
      </c>
      <c r="HN7" s="84">
        <v>2</v>
      </c>
      <c r="HO7" s="84">
        <v>1.8</v>
      </c>
      <c r="HP7" s="84">
        <v>4</v>
      </c>
      <c r="HQ7" s="84">
        <v>8.4</v>
      </c>
      <c r="HR7" s="84">
        <v>7.2</v>
      </c>
      <c r="HS7" s="84" t="s">
        <v>125</v>
      </c>
      <c r="HT7" s="84" t="s">
        <v>125</v>
      </c>
      <c r="HU7" s="84" t="s">
        <v>125</v>
      </c>
      <c r="HV7" s="84">
        <v>0</v>
      </c>
      <c r="HW7" s="84">
        <v>0</v>
      </c>
      <c r="HX7" s="84">
        <v>1.2</v>
      </c>
      <c r="HY7" s="84">
        <v>1.7</v>
      </c>
      <c r="HZ7" s="84">
        <v>0.8</v>
      </c>
      <c r="IA7" s="84">
        <v>0</v>
      </c>
      <c r="IB7" s="84">
        <v>0</v>
      </c>
      <c r="IC7" s="84">
        <v>33.4</v>
      </c>
      <c r="ID7" s="84">
        <v>37.1</v>
      </c>
      <c r="IE7" s="84">
        <v>63.9</v>
      </c>
      <c r="IF7" s="84">
        <v>69.3</v>
      </c>
      <c r="IG7" s="84">
        <v>74.8</v>
      </c>
      <c r="IH7" s="84">
        <v>57.5</v>
      </c>
      <c r="II7" s="84">
        <v>59.4</v>
      </c>
      <c r="IJ7" s="84">
        <v>70.8</v>
      </c>
      <c r="IK7" s="84">
        <v>73</v>
      </c>
      <c r="IL7" s="84">
        <v>76.599999999999994</v>
      </c>
      <c r="IM7" s="84">
        <v>51.3</v>
      </c>
      <c r="IN7" s="84">
        <v>100</v>
      </c>
      <c r="IO7" s="84">
        <v>100</v>
      </c>
      <c r="IP7" s="84">
        <v>100</v>
      </c>
      <c r="IQ7" s="84">
        <v>100</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10</v>
      </c>
      <c r="MV7" s="84">
        <v>8</v>
      </c>
      <c r="MW7" s="84">
        <v>5</v>
      </c>
      <c r="MX7" s="84">
        <v>8</v>
      </c>
      <c r="MY7" s="84">
        <v>1</v>
      </c>
      <c r="MZ7" s="84">
        <v>1</v>
      </c>
      <c r="NA7" s="84">
        <v>1</v>
      </c>
      <c r="NB7" s="84">
        <v>1</v>
      </c>
      <c r="NC7" s="84" t="s">
        <v>125</v>
      </c>
      <c r="ND7" s="84" t="s">
        <v>125</v>
      </c>
      <c r="NE7" s="84" t="s">
        <v>125</v>
      </c>
      <c r="NF7" s="84" t="s">
        <v>125</v>
      </c>
      <c r="NG7" s="84" t="s">
        <v>125</v>
      </c>
      <c r="NH7" s="84" t="s">
        <v>125</v>
      </c>
      <c r="NI7" s="84" t="s">
        <v>125</v>
      </c>
      <c r="NJ7" s="84" t="s">
        <v>125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1</v>
      </c>
      <c r="GZ8" s="88" t="s">
        <v>130</v>
      </c>
      <c r="HA8" s="86"/>
      <c r="HB8" s="86"/>
      <c r="HC8" s="86"/>
      <c r="HD8" s="86"/>
      <c r="HE8" s="87"/>
      <c r="HF8" s="86"/>
      <c r="HG8" s="86"/>
      <c r="HH8" s="86" t="str">
        <f>HI4</f>
        <v>修繕費比率（％）</v>
      </c>
      <c r="HI8" s="86" t="b">
        <f>IF(SUM($N$7,$MY$7:$NB$7)=0,FALSE,TRUE)</f>
        <v>1</v>
      </c>
      <c r="HJ8" s="88" t="s">
        <v>130</v>
      </c>
      <c r="HK8" s="86"/>
      <c r="HL8" s="86"/>
      <c r="HM8" s="86"/>
      <c r="HN8" s="86"/>
      <c r="HO8" s="86"/>
      <c r="HP8" s="87"/>
      <c r="HQ8" s="86"/>
      <c r="HR8" s="86" t="str">
        <f>HS4</f>
        <v>企業債残高対料金収入比率（％）</v>
      </c>
      <c r="HS8" s="86" t="b">
        <f>IF(SUM($N$7,$MY$7:$NB$7)=0,FALSE,TRUE)</f>
        <v>1</v>
      </c>
      <c r="HT8" s="88" t="s">
        <v>130</v>
      </c>
      <c r="HU8" s="86"/>
      <c r="HV8" s="86"/>
      <c r="HW8" s="86"/>
      <c r="HX8" s="86"/>
      <c r="HY8" s="86"/>
      <c r="HZ8" s="86"/>
      <c r="IA8" s="87"/>
      <c r="IB8" s="86" t="str">
        <f>IC4</f>
        <v>有形固定資産減価償却率（％）</v>
      </c>
      <c r="IC8" s="86" t="b">
        <f>IF(SUM($N$7,$MY$7:$NB$7)=0,FALSE,TRUE)</f>
        <v>1</v>
      </c>
      <c r="ID8" s="88" t="s">
        <v>130</v>
      </c>
      <c r="IE8" s="86"/>
      <c r="IF8" s="86"/>
      <c r="IG8" s="86"/>
      <c r="IH8" s="86"/>
      <c r="II8" s="86"/>
      <c r="IJ8" s="86"/>
      <c r="IK8" s="86"/>
      <c r="IL8" s="86" t="str">
        <f>IM4</f>
        <v>FIT収入割合（％）</v>
      </c>
      <c r="IM8" s="86" t="b">
        <f>IF(SUM($N$7,$MY$7:$NB$7)=0,FALSE,TRUE)</f>
        <v>1</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f>IF(SUM($P$7,$NG$7:$NJ$7)=0,FALSE,TRUE)</f>
        <v>0</v>
      </c>
      <c r="MB8" s="88" t="s">
        <v>130</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（最大出力合計12,050kW）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（最大出力合計12,050kW）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104.4</v>
      </c>
      <c r="AZ11" s="96">
        <f>AZ7</f>
        <v>106.3</v>
      </c>
      <c r="BA11" s="96">
        <f>BA7</f>
        <v>118.4</v>
      </c>
      <c r="BB11" s="96">
        <f>BB7</f>
        <v>87.5</v>
      </c>
      <c r="BC11" s="96">
        <f>BC7</f>
        <v>104.6</v>
      </c>
      <c r="BD11" s="85"/>
      <c r="BE11" s="85"/>
      <c r="BF11" s="85"/>
      <c r="BG11" s="85"/>
      <c r="BH11" s="85"/>
      <c r="BI11" s="95" t="s">
        <v>139</v>
      </c>
      <c r="BJ11" s="96">
        <f>BJ7</f>
        <v>78.400000000000006</v>
      </c>
      <c r="BK11" s="96">
        <f>BK7</f>
        <v>71.5</v>
      </c>
      <c r="BL11" s="96">
        <f>BL7</f>
        <v>54.3</v>
      </c>
      <c r="BM11" s="96">
        <f>BM7</f>
        <v>71.900000000000006</v>
      </c>
      <c r="BN11" s="96">
        <f>BN7</f>
        <v>97.5</v>
      </c>
      <c r="BO11" s="85"/>
      <c r="BP11" s="85"/>
      <c r="BQ11" s="85"/>
      <c r="BR11" s="85"/>
      <c r="BS11" s="85"/>
      <c r="BT11" s="95" t="s">
        <v>140</v>
      </c>
      <c r="BU11" s="96">
        <f>BU7</f>
        <v>592.9</v>
      </c>
      <c r="BV11" s="96">
        <f>BV7</f>
        <v>505.2</v>
      </c>
      <c r="BW11" s="96">
        <f>BW7</f>
        <v>392.9</v>
      </c>
      <c r="BX11" s="96">
        <f>BX7</f>
        <v>1954.9</v>
      </c>
      <c r="BY11" s="96">
        <f>BY7</f>
        <v>3724.5</v>
      </c>
      <c r="BZ11" s="85"/>
      <c r="CA11" s="85"/>
      <c r="CB11" s="85"/>
      <c r="CC11" s="85"/>
      <c r="CD11" s="85"/>
      <c r="CE11" s="95" t="s">
        <v>140</v>
      </c>
      <c r="CF11" s="96">
        <f>CF7</f>
        <v>8975.5</v>
      </c>
      <c r="CG11" s="96">
        <f>CG7</f>
        <v>10984.4</v>
      </c>
      <c r="CH11" s="96">
        <f>CH7</f>
        <v>11473.1</v>
      </c>
      <c r="CI11" s="96">
        <f>CI7</f>
        <v>38564.800000000003</v>
      </c>
      <c r="CJ11" s="96">
        <f>CJ7</f>
        <v>28661.5</v>
      </c>
      <c r="CK11" s="85"/>
      <c r="CL11" s="85"/>
      <c r="CM11" s="85"/>
      <c r="CN11" s="85"/>
      <c r="CO11" s="95" t="s">
        <v>140</v>
      </c>
      <c r="CP11" s="97">
        <f>CP7</f>
        <v>795930</v>
      </c>
      <c r="CQ11" s="97">
        <f>CQ7</f>
        <v>776386</v>
      </c>
      <c r="CR11" s="97">
        <f>CR7</f>
        <v>35190</v>
      </c>
      <c r="CS11" s="97">
        <f>CS7</f>
        <v>939187</v>
      </c>
      <c r="CT11" s="97">
        <f>CT7</f>
        <v>157782</v>
      </c>
      <c r="CU11" s="85"/>
      <c r="CV11" s="85"/>
      <c r="CW11" s="85"/>
      <c r="CX11" s="85"/>
      <c r="CY11" s="85"/>
      <c r="CZ11" s="95" t="s">
        <v>140</v>
      </c>
      <c r="DA11" s="96">
        <f>DA7</f>
        <v>32.700000000000003</v>
      </c>
      <c r="DB11" s="96">
        <f>DB7</f>
        <v>27.3</v>
      </c>
      <c r="DC11" s="96">
        <f>DC7</f>
        <v>32.200000000000003</v>
      </c>
      <c r="DD11" s="96">
        <f>DD7</f>
        <v>59.5</v>
      </c>
      <c r="DE11" s="96">
        <f>DE7</f>
        <v>59.6</v>
      </c>
      <c r="DF11" s="85"/>
      <c r="DG11" s="85"/>
      <c r="DH11" s="85"/>
      <c r="DI11" s="85"/>
      <c r="DJ11" s="95" t="s">
        <v>140</v>
      </c>
      <c r="DK11" s="96">
        <f>DK7</f>
        <v>21.9</v>
      </c>
      <c r="DL11" s="96">
        <f>DL7</f>
        <v>15.8</v>
      </c>
      <c r="DM11" s="96">
        <f>DM7</f>
        <v>12.8</v>
      </c>
      <c r="DN11" s="96">
        <f>DN7</f>
        <v>7.6</v>
      </c>
      <c r="DO11" s="96">
        <f>DO7</f>
        <v>6.4</v>
      </c>
      <c r="DP11" s="85"/>
      <c r="DQ11" s="85"/>
      <c r="DR11" s="85"/>
      <c r="DS11" s="85"/>
      <c r="DT11" s="95" t="s">
        <v>140</v>
      </c>
      <c r="DU11" s="96">
        <f>DU7</f>
        <v>96.4</v>
      </c>
      <c r="DV11" s="96">
        <f>DV7</f>
        <v>69.7</v>
      </c>
      <c r="DW11" s="96">
        <f>DW7</f>
        <v>60.5</v>
      </c>
      <c r="DX11" s="96">
        <f>DX7</f>
        <v>0</v>
      </c>
      <c r="DY11" s="96">
        <f>DY7</f>
        <v>0</v>
      </c>
      <c r="DZ11" s="85"/>
      <c r="EA11" s="85"/>
      <c r="EB11" s="85"/>
      <c r="EC11" s="85"/>
      <c r="ED11" s="95" t="s">
        <v>140</v>
      </c>
      <c r="EE11" s="96">
        <f>EE7</f>
        <v>60.9</v>
      </c>
      <c r="EF11" s="96">
        <f>EF7</f>
        <v>62.4</v>
      </c>
      <c r="EG11" s="96">
        <f>EG7</f>
        <v>59.1</v>
      </c>
      <c r="EH11" s="96">
        <f>EH7</f>
        <v>58.8</v>
      </c>
      <c r="EI11" s="96">
        <f>EI7</f>
        <v>63.1</v>
      </c>
      <c r="EJ11" s="85"/>
      <c r="EK11" s="85"/>
      <c r="EL11" s="85"/>
      <c r="EM11" s="85"/>
      <c r="EN11" s="95" t="s">
        <v>140</v>
      </c>
      <c r="EO11" s="96">
        <f>EO7</f>
        <v>6.6</v>
      </c>
      <c r="EP11" s="96">
        <f>EP7</f>
        <v>22.9</v>
      </c>
      <c r="EQ11" s="96">
        <f>EQ7</f>
        <v>36.1</v>
      </c>
      <c r="ER11" s="96">
        <f>ER7</f>
        <v>100</v>
      </c>
      <c r="ES11" s="96">
        <f>ES7</f>
        <v>100</v>
      </c>
      <c r="ET11" s="85"/>
      <c r="EU11" s="85"/>
      <c r="EV11" s="85"/>
      <c r="EW11" s="85"/>
      <c r="EX11" s="85"/>
      <c r="EY11" s="95" t="s">
        <v>138</v>
      </c>
      <c r="EZ11" s="96">
        <f>EZ7</f>
        <v>29.4</v>
      </c>
      <c r="FA11" s="96">
        <f>FA7</f>
        <v>22.6</v>
      </c>
      <c r="FB11" s="96">
        <f>FB7</f>
        <v>22.7</v>
      </c>
      <c r="FC11" s="96" t="str">
        <f>FC7</f>
        <v>-</v>
      </c>
      <c r="FD11" s="96" t="str">
        <f>FD7</f>
        <v>-</v>
      </c>
      <c r="FE11" s="85"/>
      <c r="FF11" s="85"/>
      <c r="FG11" s="85"/>
      <c r="FH11" s="85"/>
      <c r="FI11" s="95" t="s">
        <v>140</v>
      </c>
      <c r="FJ11" s="96">
        <f>FJ7</f>
        <v>32</v>
      </c>
      <c r="FK11" s="96">
        <f>FK7</f>
        <v>25.4</v>
      </c>
      <c r="FL11" s="96">
        <f>FL7</f>
        <v>24.8</v>
      </c>
      <c r="FM11" s="96" t="str">
        <f>FM7</f>
        <v>-</v>
      </c>
      <c r="FN11" s="96" t="str">
        <f>FN7</f>
        <v>-</v>
      </c>
      <c r="FO11" s="85"/>
      <c r="FP11" s="85"/>
      <c r="FQ11" s="85"/>
      <c r="FR11" s="85"/>
      <c r="FS11" s="95" t="s">
        <v>138</v>
      </c>
      <c r="FT11" s="96">
        <f>FT7</f>
        <v>96</v>
      </c>
      <c r="FU11" s="96">
        <f>FU7</f>
        <v>69.3</v>
      </c>
      <c r="FV11" s="96">
        <f>FV7</f>
        <v>60.2</v>
      </c>
      <c r="FW11" s="96" t="str">
        <f>FW7</f>
        <v>-</v>
      </c>
      <c r="FX11" s="96" t="str">
        <f>FX7</f>
        <v>-</v>
      </c>
      <c r="FY11" s="85"/>
      <c r="FZ11" s="85"/>
      <c r="GA11" s="85"/>
      <c r="GB11" s="85"/>
      <c r="GC11" s="95" t="s">
        <v>140</v>
      </c>
      <c r="GD11" s="96">
        <f>GD7</f>
        <v>62.5</v>
      </c>
      <c r="GE11" s="96">
        <f>GE7</f>
        <v>64</v>
      </c>
      <c r="GF11" s="96">
        <f>GF7</f>
        <v>58.5</v>
      </c>
      <c r="GG11" s="96">
        <f>GG7</f>
        <v>21</v>
      </c>
      <c r="GH11" s="96">
        <f>GH7</f>
        <v>18.399999999999999</v>
      </c>
      <c r="GI11" s="85"/>
      <c r="GJ11" s="85"/>
      <c r="GK11" s="85"/>
      <c r="GL11" s="85"/>
      <c r="GM11" s="95" t="s">
        <v>140</v>
      </c>
      <c r="GN11" s="96">
        <f>GN7</f>
        <v>0</v>
      </c>
      <c r="GO11" s="96">
        <f>GO7</f>
        <v>0</v>
      </c>
      <c r="GP11" s="96">
        <f>GP7</f>
        <v>0</v>
      </c>
      <c r="GQ11" s="96" t="str">
        <f>GQ7</f>
        <v>-</v>
      </c>
      <c r="GR11" s="96" t="str">
        <f>GR7</f>
        <v>-</v>
      </c>
      <c r="GS11" s="85"/>
      <c r="GT11" s="85"/>
      <c r="GU11" s="85"/>
      <c r="GV11" s="85"/>
      <c r="GW11" s="85"/>
      <c r="GX11" s="95" t="s">
        <v>140</v>
      </c>
      <c r="GY11" s="96">
        <f>GY7</f>
        <v>59</v>
      </c>
      <c r="GZ11" s="96">
        <f>GZ7</f>
        <v>64.2</v>
      </c>
      <c r="HA11" s="96">
        <f>HA7</f>
        <v>60.3</v>
      </c>
      <c r="HB11" s="96">
        <f>HB7</f>
        <v>59.5</v>
      </c>
      <c r="HC11" s="96">
        <f>HC7</f>
        <v>59.6</v>
      </c>
      <c r="HD11" s="85"/>
      <c r="HE11" s="85"/>
      <c r="HF11" s="85"/>
      <c r="HG11" s="85"/>
      <c r="HH11" s="95" t="s">
        <v>140</v>
      </c>
      <c r="HI11" s="96">
        <f>HI7</f>
        <v>0</v>
      </c>
      <c r="HJ11" s="96">
        <f>HJ7</f>
        <v>0</v>
      </c>
      <c r="HK11" s="96">
        <f>HK7</f>
        <v>0</v>
      </c>
      <c r="HL11" s="96">
        <f>HL7</f>
        <v>7.6</v>
      </c>
      <c r="HM11" s="96">
        <f>HM7</f>
        <v>6.4</v>
      </c>
      <c r="HN11" s="85"/>
      <c r="HO11" s="85"/>
      <c r="HP11" s="85"/>
      <c r="HQ11" s="85"/>
      <c r="HR11" s="95" t="s">
        <v>140</v>
      </c>
      <c r="HS11" s="96" t="str">
        <f>HS7</f>
        <v>-</v>
      </c>
      <c r="HT11" s="96" t="str">
        <f>HT7</f>
        <v>-</v>
      </c>
      <c r="HU11" s="96" t="str">
        <f>HU7</f>
        <v>-</v>
      </c>
      <c r="HV11" s="96">
        <f>HV7</f>
        <v>0</v>
      </c>
      <c r="HW11" s="96">
        <f>HW7</f>
        <v>0</v>
      </c>
      <c r="HX11" s="85"/>
      <c r="HY11" s="85"/>
      <c r="HZ11" s="85"/>
      <c r="IA11" s="85"/>
      <c r="IB11" s="95" t="s">
        <v>140</v>
      </c>
      <c r="IC11" s="96">
        <f>IC7</f>
        <v>33.4</v>
      </c>
      <c r="ID11" s="96">
        <f>ID7</f>
        <v>37.1</v>
      </c>
      <c r="IE11" s="96">
        <f>IE7</f>
        <v>63.9</v>
      </c>
      <c r="IF11" s="96">
        <f>IF7</f>
        <v>69.3</v>
      </c>
      <c r="IG11" s="96">
        <f>IG7</f>
        <v>74.8</v>
      </c>
      <c r="IH11" s="85"/>
      <c r="II11" s="85"/>
      <c r="IJ11" s="85"/>
      <c r="IK11" s="85"/>
      <c r="IL11" s="95" t="s">
        <v>140</v>
      </c>
      <c r="IM11" s="96">
        <f>IM7</f>
        <v>51.3</v>
      </c>
      <c r="IN11" s="96">
        <f>IN7</f>
        <v>100</v>
      </c>
      <c r="IO11" s="96">
        <f>IO7</f>
        <v>100</v>
      </c>
      <c r="IP11" s="96">
        <f>IP7</f>
        <v>100</v>
      </c>
      <c r="IQ11" s="96">
        <f>IQ7</f>
        <v>100</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138</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142</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142</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144</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f>IF($GY$8,HD7,"-")</f>
        <v>48.3</v>
      </c>
      <c r="GZ12" s="96">
        <f>IF($GY$8,HE7,"-")</f>
        <v>33.9</v>
      </c>
      <c r="HA12" s="96">
        <f>IF($GY$8,HF7,"-")</f>
        <v>31.4</v>
      </c>
      <c r="HB12" s="96">
        <f>IF($GY$8,HG7,"-")</f>
        <v>31.3</v>
      </c>
      <c r="HC12" s="96">
        <f>IF($GY$8,HH7,"-")</f>
        <v>30.4</v>
      </c>
      <c r="HD12" s="85"/>
      <c r="HE12" s="85"/>
      <c r="HF12" s="85"/>
      <c r="HG12" s="85"/>
      <c r="HH12" s="95" t="s">
        <v>143</v>
      </c>
      <c r="HI12" s="96">
        <f>IF($HI$8,HN7,"-")</f>
        <v>2</v>
      </c>
      <c r="HJ12" s="96">
        <f>IF($HI$8,HO7,"-")</f>
        <v>1.8</v>
      </c>
      <c r="HK12" s="96">
        <f>IF($HI$8,HP7,"-")</f>
        <v>4</v>
      </c>
      <c r="HL12" s="96">
        <f>IF($HI$8,HQ7,"-")</f>
        <v>8.4</v>
      </c>
      <c r="HM12" s="96">
        <f>IF($HI$8,HR7,"-")</f>
        <v>7.2</v>
      </c>
      <c r="HN12" s="85"/>
      <c r="HO12" s="85"/>
      <c r="HP12" s="85"/>
      <c r="HQ12" s="85"/>
      <c r="HR12" s="95" t="s">
        <v>143</v>
      </c>
      <c r="HS12" s="96">
        <f>IF($HS$8,HX7,"-")</f>
        <v>1.2</v>
      </c>
      <c r="HT12" s="96">
        <f>IF($HS$8,HY7,"-")</f>
        <v>1.7</v>
      </c>
      <c r="HU12" s="96">
        <f>IF($HS$8,HZ7,"-")</f>
        <v>0.8</v>
      </c>
      <c r="HV12" s="96">
        <f>IF($HS$8,IA7,"-")</f>
        <v>0</v>
      </c>
      <c r="HW12" s="96">
        <f>IF($HS$8,IB7,"-")</f>
        <v>0</v>
      </c>
      <c r="HX12" s="85"/>
      <c r="HY12" s="85"/>
      <c r="HZ12" s="85"/>
      <c r="IA12" s="85"/>
      <c r="IB12" s="95" t="s">
        <v>143</v>
      </c>
      <c r="IC12" s="96">
        <f>IF($IC$8,IH7,"-")</f>
        <v>57.5</v>
      </c>
      <c r="ID12" s="96">
        <f>IF($IC$8,II7,"-")</f>
        <v>59.4</v>
      </c>
      <c r="IE12" s="96">
        <f>IF($IC$8,IJ7,"-")</f>
        <v>70.8</v>
      </c>
      <c r="IF12" s="96">
        <f>IF($IC$8,IK7,"-")</f>
        <v>73</v>
      </c>
      <c r="IG12" s="96">
        <f>IF($IC$8,IL7,"-")</f>
        <v>76.599999999999994</v>
      </c>
      <c r="IH12" s="85"/>
      <c r="II12" s="85"/>
      <c r="IJ12" s="85"/>
      <c r="IK12" s="85"/>
      <c r="IL12" s="95" t="s">
        <v>143</v>
      </c>
      <c r="IM12" s="96">
        <f>IF($IM$8,IR7,"-")</f>
        <v>14.3</v>
      </c>
      <c r="IN12" s="96">
        <f>IF($IM$8,IS7,"-")</f>
        <v>83.1</v>
      </c>
      <c r="IO12" s="96">
        <f>IF($IM$8,IT7,"-")</f>
        <v>85.4</v>
      </c>
      <c r="IP12" s="96">
        <f>IF($IM$8,IU7,"-")</f>
        <v>82.1</v>
      </c>
      <c r="IQ12" s="96">
        <f>IF($IM$8,IV7,"-")</f>
        <v>81.3</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t="str">
        <f>IF($KW$8,LC7,"-")</f>
        <v>-</v>
      </c>
      <c r="KY12" s="96" t="str">
        <f>IF($KW$8,LD7,"-")</f>
        <v>-</v>
      </c>
      <c r="KZ12" s="96" t="str">
        <f>IF($KW$8,LE7,"-")</f>
        <v>-</v>
      </c>
      <c r="LA12" s="96" t="str">
        <f>IF($KW$8,LF7,"-")</f>
        <v>-</v>
      </c>
      <c r="LB12" s="85"/>
      <c r="LC12" s="85"/>
      <c r="LD12" s="85"/>
      <c r="LE12" s="85"/>
      <c r="LF12" s="95" t="s">
        <v>143</v>
      </c>
      <c r="LG12" s="96" t="str">
        <f>IF($LG$8,LL7,"-")</f>
        <v>-</v>
      </c>
      <c r="LH12" s="96" t="str">
        <f>IF($LG$8,LM7,"-")</f>
        <v>-</v>
      </c>
      <c r="LI12" s="96" t="str">
        <f>IF($LG$8,LN7,"-")</f>
        <v>-</v>
      </c>
      <c r="LJ12" s="96" t="str">
        <f>IF($LG$8,LO7,"-")</f>
        <v>-</v>
      </c>
      <c r="LK12" s="96" t="str">
        <f>IF($LG$8,LP7,"-")</f>
        <v>-</v>
      </c>
      <c r="LL12" s="85"/>
      <c r="LM12" s="85"/>
      <c r="LN12" s="85"/>
      <c r="LO12" s="85"/>
      <c r="LP12" s="95" t="s">
        <v>143</v>
      </c>
      <c r="LQ12" s="96" t="str">
        <f>IF($LQ$8,LV7,"-")</f>
        <v>-</v>
      </c>
      <c r="LR12" s="96" t="str">
        <f>IF($LQ$8,LW7,"-")</f>
        <v>-</v>
      </c>
      <c r="LS12" s="96" t="str">
        <f>IF($LQ$8,LX7,"-")</f>
        <v>-</v>
      </c>
      <c r="LT12" s="96" t="str">
        <f>IF($LQ$8,LY7,"-")</f>
        <v>-</v>
      </c>
      <c r="LU12" s="96" t="str">
        <f>IF($LQ$8,LZ7,"-")</f>
        <v>-</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04" t="s">
        <v>147</v>
      </c>
      <c r="G14" s="20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3" t="s">
        <v>148</v>
      </c>
      <c r="C15" s="203"/>
      <c r="D15" s="101"/>
      <c r="E15" s="98">
        <v>1</v>
      </c>
      <c r="F15" s="203" t="s">
        <v>149</v>
      </c>
      <c r="G15" s="203"/>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3" t="s">
        <v>152</v>
      </c>
      <c r="C16" s="203"/>
      <c r="D16" s="101"/>
      <c r="E16" s="98">
        <f>E15+1</f>
        <v>2</v>
      </c>
      <c r="F16" s="203" t="s">
        <v>153</v>
      </c>
      <c r="G16" s="203"/>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3" t="s">
        <v>155</v>
      </c>
      <c r="C17" s="203"/>
      <c r="D17" s="101"/>
      <c r="E17" s="98">
        <f t="shared" ref="E17" si="8">E16+1</f>
        <v>3</v>
      </c>
      <c r="F17" s="203" t="s">
        <v>156</v>
      </c>
      <c r="G17" s="203"/>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104.4</v>
      </c>
      <c r="AZ17" s="107">
        <f t="shared" ref="AZ17:BC17" si="9">IF(AZ7="-",NA(),AZ7)</f>
        <v>106.3</v>
      </c>
      <c r="BA17" s="107">
        <f t="shared" si="9"/>
        <v>118.4</v>
      </c>
      <c r="BB17" s="107">
        <f t="shared" si="9"/>
        <v>87.5</v>
      </c>
      <c r="BC17" s="107">
        <f t="shared" si="9"/>
        <v>104.6</v>
      </c>
      <c r="BD17" s="101"/>
      <c r="BE17" s="101"/>
      <c r="BF17" s="101"/>
      <c r="BG17" s="101"/>
      <c r="BH17" s="101"/>
      <c r="BI17" s="106" t="s">
        <v>158</v>
      </c>
      <c r="BJ17" s="107">
        <f>IF(BJ7="-",NA(),BJ7)</f>
        <v>78.400000000000006</v>
      </c>
      <c r="BK17" s="107">
        <f t="shared" ref="BK17:BN17" si="10">IF(BK7="-",NA(),BK7)</f>
        <v>71.5</v>
      </c>
      <c r="BL17" s="107">
        <f t="shared" si="10"/>
        <v>54.3</v>
      </c>
      <c r="BM17" s="107">
        <f t="shared" si="10"/>
        <v>71.900000000000006</v>
      </c>
      <c r="BN17" s="107">
        <f t="shared" si="10"/>
        <v>97.5</v>
      </c>
      <c r="BO17" s="101"/>
      <c r="BP17" s="101"/>
      <c r="BQ17" s="101"/>
      <c r="BR17" s="101"/>
      <c r="BS17" s="101"/>
      <c r="BT17" s="106" t="s">
        <v>158</v>
      </c>
      <c r="BU17" s="107">
        <f>IF(BU7="-",NA(),BU7)</f>
        <v>592.9</v>
      </c>
      <c r="BV17" s="107">
        <f t="shared" ref="BV17:BY17" si="11">IF(BV7="-",NA(),BV7)</f>
        <v>505.2</v>
      </c>
      <c r="BW17" s="107">
        <f t="shared" si="11"/>
        <v>392.9</v>
      </c>
      <c r="BX17" s="107">
        <f t="shared" si="11"/>
        <v>1954.9</v>
      </c>
      <c r="BY17" s="107">
        <f t="shared" si="11"/>
        <v>3724.5</v>
      </c>
      <c r="BZ17" s="101"/>
      <c r="CA17" s="101"/>
      <c r="CB17" s="101"/>
      <c r="CC17" s="101"/>
      <c r="CD17" s="101"/>
      <c r="CE17" s="106" t="s">
        <v>158</v>
      </c>
      <c r="CF17" s="107">
        <f>IF(CF7="-",NA(),CF7)</f>
        <v>8975.5</v>
      </c>
      <c r="CG17" s="107">
        <f t="shared" ref="CG17:CJ17" si="12">IF(CG7="-",NA(),CG7)</f>
        <v>10984.4</v>
      </c>
      <c r="CH17" s="107">
        <f t="shared" si="12"/>
        <v>11473.1</v>
      </c>
      <c r="CI17" s="107">
        <f t="shared" si="12"/>
        <v>38564.800000000003</v>
      </c>
      <c r="CJ17" s="107">
        <f t="shared" si="12"/>
        <v>28661.5</v>
      </c>
      <c r="CK17" s="101"/>
      <c r="CL17" s="101"/>
      <c r="CM17" s="101"/>
      <c r="CN17" s="101"/>
      <c r="CO17" s="106" t="s">
        <v>158</v>
      </c>
      <c r="CP17" s="108">
        <f>IF(CP7="-",NA(),CP7)</f>
        <v>795930</v>
      </c>
      <c r="CQ17" s="108">
        <f t="shared" ref="CQ17:CT17" si="13">IF(CQ7="-",NA(),CQ7)</f>
        <v>776386</v>
      </c>
      <c r="CR17" s="108">
        <f t="shared" si="13"/>
        <v>35190</v>
      </c>
      <c r="CS17" s="108">
        <f t="shared" si="13"/>
        <v>939187</v>
      </c>
      <c r="CT17" s="108">
        <f t="shared" si="13"/>
        <v>157782</v>
      </c>
      <c r="CU17" s="101"/>
      <c r="CV17" s="101"/>
      <c r="CW17" s="101"/>
      <c r="CX17" s="101"/>
      <c r="CY17" s="101"/>
      <c r="CZ17" s="106" t="s">
        <v>158</v>
      </c>
      <c r="DA17" s="107">
        <f>IF(DA7="-",NA(),DA7)</f>
        <v>32.700000000000003</v>
      </c>
      <c r="DB17" s="107">
        <f t="shared" ref="DB17:DE17" si="14">IF(DB7="-",NA(),DB7)</f>
        <v>27.3</v>
      </c>
      <c r="DC17" s="107">
        <f t="shared" si="14"/>
        <v>32.200000000000003</v>
      </c>
      <c r="DD17" s="107">
        <f t="shared" si="14"/>
        <v>59.5</v>
      </c>
      <c r="DE17" s="107">
        <f t="shared" si="14"/>
        <v>59.6</v>
      </c>
      <c r="DF17" s="101"/>
      <c r="DG17" s="101"/>
      <c r="DH17" s="101"/>
      <c r="DI17" s="101"/>
      <c r="DJ17" s="106" t="s">
        <v>158</v>
      </c>
      <c r="DK17" s="107">
        <f>IF(DK7="-",NA(),DK7)</f>
        <v>21.9</v>
      </c>
      <c r="DL17" s="107">
        <f t="shared" ref="DL17:DO17" si="15">IF(DL7="-",NA(),DL7)</f>
        <v>15.8</v>
      </c>
      <c r="DM17" s="107">
        <f t="shared" si="15"/>
        <v>12.8</v>
      </c>
      <c r="DN17" s="107">
        <f t="shared" si="15"/>
        <v>7.6</v>
      </c>
      <c r="DO17" s="107">
        <f t="shared" si="15"/>
        <v>6.4</v>
      </c>
      <c r="DP17" s="101"/>
      <c r="DQ17" s="101"/>
      <c r="DR17" s="101"/>
      <c r="DS17" s="101"/>
      <c r="DT17" s="106" t="s">
        <v>158</v>
      </c>
      <c r="DU17" s="107">
        <f>IF(DU7="-",NA(),DU7)</f>
        <v>96.4</v>
      </c>
      <c r="DV17" s="107">
        <f t="shared" ref="DV17:DY17" si="16">IF(DV7="-",NA(),DV7)</f>
        <v>69.7</v>
      </c>
      <c r="DW17" s="107">
        <f t="shared" si="16"/>
        <v>60.5</v>
      </c>
      <c r="DX17" s="107">
        <f t="shared" si="16"/>
        <v>0</v>
      </c>
      <c r="DY17" s="107">
        <f t="shared" si="16"/>
        <v>0</v>
      </c>
      <c r="DZ17" s="101"/>
      <c r="EA17" s="101"/>
      <c r="EB17" s="101"/>
      <c r="EC17" s="101"/>
      <c r="ED17" s="106" t="s">
        <v>158</v>
      </c>
      <c r="EE17" s="107">
        <f>IF(EE7="-",NA(),EE7)</f>
        <v>60.9</v>
      </c>
      <c r="EF17" s="107">
        <f t="shared" ref="EF17:EI17" si="17">IF(EF7="-",NA(),EF7)</f>
        <v>62.4</v>
      </c>
      <c r="EG17" s="107">
        <f t="shared" si="17"/>
        <v>59.1</v>
      </c>
      <c r="EH17" s="107">
        <f t="shared" si="17"/>
        <v>58.8</v>
      </c>
      <c r="EI17" s="107">
        <f t="shared" si="17"/>
        <v>63.1</v>
      </c>
      <c r="EJ17" s="101"/>
      <c r="EK17" s="101"/>
      <c r="EL17" s="101"/>
      <c r="EM17" s="101"/>
      <c r="EN17" s="106" t="s">
        <v>158</v>
      </c>
      <c r="EO17" s="107">
        <f>IF(EO7="-",NA(),EO7)</f>
        <v>6.6</v>
      </c>
      <c r="EP17" s="107">
        <f t="shared" ref="EP17:ES17" si="18">IF(EP7="-",NA(),EP7)</f>
        <v>22.9</v>
      </c>
      <c r="EQ17" s="107">
        <f t="shared" si="18"/>
        <v>36.1</v>
      </c>
      <c r="ER17" s="107">
        <f t="shared" si="18"/>
        <v>100</v>
      </c>
      <c r="ES17" s="107">
        <f t="shared" si="18"/>
        <v>100</v>
      </c>
      <c r="ET17" s="101"/>
      <c r="EU17" s="101"/>
      <c r="EV17" s="101"/>
      <c r="EW17" s="101"/>
      <c r="EX17" s="101"/>
      <c r="EY17" s="106" t="s">
        <v>158</v>
      </c>
      <c r="EZ17" s="107">
        <f>IF(EZ7="-",NA(),EZ7)</f>
        <v>29.4</v>
      </c>
      <c r="FA17" s="107">
        <f t="shared" ref="FA17:FD17" si="19">IF(FA7="-",NA(),FA7)</f>
        <v>22.6</v>
      </c>
      <c r="FB17" s="107">
        <f t="shared" si="19"/>
        <v>22.7</v>
      </c>
      <c r="FC17" s="107" t="e">
        <f t="shared" si="19"/>
        <v>#N/A</v>
      </c>
      <c r="FD17" s="107" t="e">
        <f t="shared" si="19"/>
        <v>#N/A</v>
      </c>
      <c r="FE17" s="101"/>
      <c r="FF17" s="101"/>
      <c r="FG17" s="101"/>
      <c r="FH17" s="101"/>
      <c r="FI17" s="106" t="s">
        <v>158</v>
      </c>
      <c r="FJ17" s="107">
        <f>IF(FJ7="-",NA(),FJ7)</f>
        <v>32</v>
      </c>
      <c r="FK17" s="107">
        <f t="shared" ref="FK17:FN17" si="20">IF(FK7="-",NA(),FK7)</f>
        <v>25.4</v>
      </c>
      <c r="FL17" s="107">
        <f t="shared" si="20"/>
        <v>24.8</v>
      </c>
      <c r="FM17" s="107" t="e">
        <f t="shared" si="20"/>
        <v>#N/A</v>
      </c>
      <c r="FN17" s="107" t="e">
        <f t="shared" si="20"/>
        <v>#N/A</v>
      </c>
      <c r="FO17" s="101"/>
      <c r="FP17" s="101"/>
      <c r="FQ17" s="101"/>
      <c r="FR17" s="101"/>
      <c r="FS17" s="106" t="s">
        <v>158</v>
      </c>
      <c r="FT17" s="107">
        <f>IF(FT7="-",NA(),FT7)</f>
        <v>96</v>
      </c>
      <c r="FU17" s="107">
        <f t="shared" ref="FU17:FX17" si="21">IF(FU7="-",NA(),FU7)</f>
        <v>69.3</v>
      </c>
      <c r="FV17" s="107">
        <f t="shared" si="21"/>
        <v>60.2</v>
      </c>
      <c r="FW17" s="107" t="e">
        <f t="shared" si="21"/>
        <v>#N/A</v>
      </c>
      <c r="FX17" s="107" t="e">
        <f t="shared" si="21"/>
        <v>#N/A</v>
      </c>
      <c r="FY17" s="101"/>
      <c r="FZ17" s="101"/>
      <c r="GA17" s="101"/>
      <c r="GB17" s="101"/>
      <c r="GC17" s="106" t="s">
        <v>158</v>
      </c>
      <c r="GD17" s="107">
        <f>IF(GD7="-",NA(),GD7)</f>
        <v>62.5</v>
      </c>
      <c r="GE17" s="107">
        <f t="shared" ref="GE17:GH17" si="22">IF(GE7="-",NA(),GE7)</f>
        <v>64</v>
      </c>
      <c r="GF17" s="107">
        <f t="shared" si="22"/>
        <v>58.5</v>
      </c>
      <c r="GG17" s="107">
        <f t="shared" si="22"/>
        <v>21</v>
      </c>
      <c r="GH17" s="107">
        <f t="shared" si="22"/>
        <v>18.399999999999999</v>
      </c>
      <c r="GI17" s="101"/>
      <c r="GJ17" s="101"/>
      <c r="GK17" s="101"/>
      <c r="GL17" s="101"/>
      <c r="GM17" s="106" t="s">
        <v>158</v>
      </c>
      <c r="GN17" s="107">
        <f>IF(GN7="-",NA(),GN7)</f>
        <v>0</v>
      </c>
      <c r="GO17" s="107">
        <f t="shared" ref="GO17:GR17" si="23">IF(GO7="-",NA(),GO7)</f>
        <v>0</v>
      </c>
      <c r="GP17" s="107">
        <f t="shared" si="23"/>
        <v>0</v>
      </c>
      <c r="GQ17" s="107" t="e">
        <f t="shared" si="23"/>
        <v>#N/A</v>
      </c>
      <c r="GR17" s="107" t="e">
        <f t="shared" si="23"/>
        <v>#N/A</v>
      </c>
      <c r="GS17" s="101"/>
      <c r="GT17" s="101"/>
      <c r="GU17" s="101"/>
      <c r="GV17" s="101"/>
      <c r="GW17" s="101"/>
      <c r="GX17" s="106" t="s">
        <v>158</v>
      </c>
      <c r="GY17" s="107">
        <f>IF(GY7="-",NA(),GY7)</f>
        <v>59</v>
      </c>
      <c r="GZ17" s="107">
        <f t="shared" ref="GZ17:HC17" si="24">IF(GZ7="-",NA(),GZ7)</f>
        <v>64.2</v>
      </c>
      <c r="HA17" s="107">
        <f t="shared" si="24"/>
        <v>60.3</v>
      </c>
      <c r="HB17" s="107">
        <f t="shared" si="24"/>
        <v>59.5</v>
      </c>
      <c r="HC17" s="107">
        <f t="shared" si="24"/>
        <v>59.6</v>
      </c>
      <c r="HD17" s="101"/>
      <c r="HE17" s="101"/>
      <c r="HF17" s="101"/>
      <c r="HG17" s="101"/>
      <c r="HH17" s="106" t="s">
        <v>158</v>
      </c>
      <c r="HI17" s="107">
        <f>IF(HI7="-",NA(),HI7)</f>
        <v>0</v>
      </c>
      <c r="HJ17" s="107">
        <f t="shared" ref="HJ17:HM17" si="25">IF(HJ7="-",NA(),HJ7)</f>
        <v>0</v>
      </c>
      <c r="HK17" s="107">
        <f t="shared" si="25"/>
        <v>0</v>
      </c>
      <c r="HL17" s="107">
        <f t="shared" si="25"/>
        <v>7.6</v>
      </c>
      <c r="HM17" s="107">
        <f t="shared" si="25"/>
        <v>6.4</v>
      </c>
      <c r="HN17" s="101"/>
      <c r="HO17" s="101"/>
      <c r="HP17" s="101"/>
      <c r="HQ17" s="101"/>
      <c r="HR17" s="106" t="s">
        <v>158</v>
      </c>
      <c r="HS17" s="107" t="e">
        <f>IF(HS7="-",NA(),HS7)</f>
        <v>#N/A</v>
      </c>
      <c r="HT17" s="107" t="e">
        <f t="shared" ref="HT17:HW17" si="26">IF(HT7="-",NA(),HT7)</f>
        <v>#N/A</v>
      </c>
      <c r="HU17" s="107" t="e">
        <f t="shared" si="26"/>
        <v>#N/A</v>
      </c>
      <c r="HV17" s="107">
        <f t="shared" si="26"/>
        <v>0</v>
      </c>
      <c r="HW17" s="107">
        <f t="shared" si="26"/>
        <v>0</v>
      </c>
      <c r="HX17" s="101"/>
      <c r="HY17" s="101"/>
      <c r="HZ17" s="101"/>
      <c r="IA17" s="101"/>
      <c r="IB17" s="106" t="s">
        <v>158</v>
      </c>
      <c r="IC17" s="107">
        <f>IF(IC7="-",NA(),IC7)</f>
        <v>33.4</v>
      </c>
      <c r="ID17" s="107">
        <f t="shared" ref="ID17:IG17" si="27">IF(ID7="-",NA(),ID7)</f>
        <v>37.1</v>
      </c>
      <c r="IE17" s="107">
        <f t="shared" si="27"/>
        <v>63.9</v>
      </c>
      <c r="IF17" s="107">
        <f t="shared" si="27"/>
        <v>69.3</v>
      </c>
      <c r="IG17" s="107">
        <f t="shared" si="27"/>
        <v>74.8</v>
      </c>
      <c r="IH17" s="101"/>
      <c r="II17" s="101"/>
      <c r="IJ17" s="101"/>
      <c r="IK17" s="101"/>
      <c r="IL17" s="106" t="s">
        <v>158</v>
      </c>
      <c r="IM17" s="107">
        <f>IF(IM7="-",NA(),IM7)</f>
        <v>51.3</v>
      </c>
      <c r="IN17" s="107">
        <f t="shared" ref="IN17:IQ17" si="28">IF(IN7="-",NA(),IN7)</f>
        <v>100</v>
      </c>
      <c r="IO17" s="107">
        <f t="shared" si="28"/>
        <v>100</v>
      </c>
      <c r="IP17" s="107">
        <f t="shared" si="28"/>
        <v>100</v>
      </c>
      <c r="IQ17" s="107">
        <f t="shared" si="28"/>
        <v>100</v>
      </c>
      <c r="IR17" s="101"/>
      <c r="IS17" s="101"/>
      <c r="IT17" s="101"/>
      <c r="IU17" s="101"/>
      <c r="IV17" s="101"/>
      <c r="IW17" s="106" t="s">
        <v>158</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158</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158</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3" t="s">
        <v>159</v>
      </c>
      <c r="C18" s="203"/>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160</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160</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160</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160</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160</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160</v>
      </c>
      <c r="DK18" s="107">
        <f>IF(DP7="-",NA(),DP7)</f>
        <v>22.3</v>
      </c>
      <c r="DL18" s="107">
        <f t="shared" ref="DL18:DO18" si="45">IF(DQ7="-",NA(),DQ7)</f>
        <v>22.1</v>
      </c>
      <c r="DM18" s="107">
        <f t="shared" si="45"/>
        <v>21.1</v>
      </c>
      <c r="DN18" s="107">
        <f t="shared" si="45"/>
        <v>20</v>
      </c>
      <c r="DO18" s="107">
        <f t="shared" si="45"/>
        <v>18.2</v>
      </c>
      <c r="DP18" s="101"/>
      <c r="DQ18" s="101"/>
      <c r="DR18" s="101"/>
      <c r="DS18" s="101"/>
      <c r="DT18" s="106" t="s">
        <v>160</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160</v>
      </c>
      <c r="EE18" s="107">
        <f>IF(EJ7="-",NA(),EJ7)</f>
        <v>57</v>
      </c>
      <c r="EF18" s="107">
        <f t="shared" ref="EF18:EI18" si="47">IF(EK7="-",NA(),EK7)</f>
        <v>57.7</v>
      </c>
      <c r="EG18" s="107">
        <f t="shared" si="47"/>
        <v>59.8</v>
      </c>
      <c r="EH18" s="107">
        <f t="shared" si="47"/>
        <v>59.6</v>
      </c>
      <c r="EI18" s="107">
        <f t="shared" si="47"/>
        <v>60.3</v>
      </c>
      <c r="EJ18" s="101"/>
      <c r="EK18" s="101"/>
      <c r="EL18" s="101"/>
      <c r="EM18" s="101"/>
      <c r="EN18" s="106" t="s">
        <v>160</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160</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160</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160</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160</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160</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160</v>
      </c>
      <c r="GY18" s="107">
        <f>IF(OR(NOT($GY$8),HD7="-"),NA(),HD7)</f>
        <v>48.3</v>
      </c>
      <c r="GZ18" s="107">
        <f>IF(OR(NOT($GY$8),HE7="-"),NA(),HE7)</f>
        <v>33.9</v>
      </c>
      <c r="HA18" s="107">
        <f>IF(OR(NOT($GY$8),HF7="-"),NA(),HF7)</f>
        <v>31.4</v>
      </c>
      <c r="HB18" s="107">
        <f>IF(OR(NOT($GY$8),HG7="-"),NA(),HG7)</f>
        <v>31.3</v>
      </c>
      <c r="HC18" s="107">
        <f>IF(OR(NOT($GY$8),HH7="-"),NA(),HH7)</f>
        <v>30.4</v>
      </c>
      <c r="HD18" s="101"/>
      <c r="HE18" s="101"/>
      <c r="HF18" s="101"/>
      <c r="HG18" s="101"/>
      <c r="HH18" s="106" t="s">
        <v>160</v>
      </c>
      <c r="HI18" s="107">
        <f>IF(OR(NOT($HI$8),HN7="-"),NA(),HN7)</f>
        <v>2</v>
      </c>
      <c r="HJ18" s="107">
        <f>IF(OR(NOT($HI$8),HO7="-"),NA(),HO7)</f>
        <v>1.8</v>
      </c>
      <c r="HK18" s="107">
        <f>IF(OR(NOT($HI$8),HP7="-"),NA(),HP7)</f>
        <v>4</v>
      </c>
      <c r="HL18" s="107">
        <f>IF(OR(NOT($HI$8),HQ7="-"),NA(),HQ7)</f>
        <v>8.4</v>
      </c>
      <c r="HM18" s="107">
        <f>IF(OR(NOT($HI$8),HR7="-"),NA(),HR7)</f>
        <v>7.2</v>
      </c>
      <c r="HN18" s="101"/>
      <c r="HO18" s="101"/>
      <c r="HP18" s="101"/>
      <c r="HQ18" s="101"/>
      <c r="HR18" s="106" t="s">
        <v>160</v>
      </c>
      <c r="HS18" s="107">
        <f>IF(OR(NOT($HS$8),HX7="-"),NA(),HX7)</f>
        <v>1.2</v>
      </c>
      <c r="HT18" s="107">
        <f>IF(OR(NOT($HS$8),HY7="-"),NA(),HY7)</f>
        <v>1.7</v>
      </c>
      <c r="HU18" s="107">
        <f>IF(OR(NOT($HS$8),HZ7="-"),NA(),HZ7)</f>
        <v>0.8</v>
      </c>
      <c r="HV18" s="107">
        <f>IF(OR(NOT($HS$8),IA7="-"),NA(),IA7)</f>
        <v>0</v>
      </c>
      <c r="HW18" s="107">
        <f>IF(OR(NOT($HS$8),IB7="-"),NA(),IB7)</f>
        <v>0</v>
      </c>
      <c r="HX18" s="101"/>
      <c r="HY18" s="101"/>
      <c r="HZ18" s="101"/>
      <c r="IA18" s="101"/>
      <c r="IB18" s="106" t="s">
        <v>160</v>
      </c>
      <c r="IC18" s="107">
        <f>IF(OR(NOT($IC$8),IH7="-"),NA(),IH7)</f>
        <v>57.5</v>
      </c>
      <c r="ID18" s="107">
        <f>IF(OR(NOT($IC$8),II7="-"),NA(),II7)</f>
        <v>59.4</v>
      </c>
      <c r="IE18" s="107">
        <f>IF(OR(NOT($IC$8),IJ7="-"),NA(),IJ7)</f>
        <v>70.8</v>
      </c>
      <c r="IF18" s="107">
        <f>IF(OR(NOT($IC$8),IK7="-"),NA(),IK7)</f>
        <v>73</v>
      </c>
      <c r="IG18" s="107">
        <f>IF(OR(NOT($IC$8),IL7="-"),NA(),IL7)</f>
        <v>76.599999999999994</v>
      </c>
      <c r="IH18" s="101"/>
      <c r="II18" s="101"/>
      <c r="IJ18" s="101"/>
      <c r="IK18" s="101"/>
      <c r="IL18" s="106" t="s">
        <v>160</v>
      </c>
      <c r="IM18" s="107">
        <f>IF(OR(NOT($IM$8),IR7="-"),NA(),IR7)</f>
        <v>14.3</v>
      </c>
      <c r="IN18" s="107">
        <f>IF(OR(NOT($IM$8),IS7="-"),NA(),IS7)</f>
        <v>83.1</v>
      </c>
      <c r="IO18" s="107">
        <f>IF(OR(NOT($IM$8),IT7="-"),NA(),IT7)</f>
        <v>85.4</v>
      </c>
      <c r="IP18" s="107">
        <f>IF(OR(NOT($IM$8),IU7="-"),NA(),IU7)</f>
        <v>82.1</v>
      </c>
      <c r="IQ18" s="107">
        <f>IF(OR(NOT($IM$8),IV7="-"),NA(),IV7)</f>
        <v>81.3</v>
      </c>
      <c r="IR18" s="101"/>
      <c r="IS18" s="101"/>
      <c r="IT18" s="101"/>
      <c r="IU18" s="101"/>
      <c r="IV18" s="101"/>
      <c r="IW18" s="106" t="s">
        <v>160</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160</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160</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3" t="s">
        <v>161</v>
      </c>
      <c r="C19" s="203"/>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3" t="s">
        <v>162</v>
      </c>
      <c r="C20" s="203"/>
      <c r="D20" s="101"/>
    </row>
    <row r="21" spans="1:374">
      <c r="A21" s="98">
        <f t="shared" si="7"/>
        <v>7</v>
      </c>
      <c r="B21" s="203" t="s">
        <v>163</v>
      </c>
      <c r="C21" s="203"/>
      <c r="D21" s="101"/>
    </row>
    <row r="22" spans="1:374">
      <c r="A22" s="98">
        <f t="shared" si="7"/>
        <v>8</v>
      </c>
      <c r="B22" s="203" t="s">
        <v>164</v>
      </c>
      <c r="C22" s="203"/>
      <c r="D22" s="101"/>
      <c r="E22" s="205" t="s">
        <v>165</v>
      </c>
      <c r="F22" s="206"/>
      <c r="G22" s="206"/>
      <c r="H22" s="206"/>
      <c r="I22" s="207"/>
    </row>
    <row r="23" spans="1:374">
      <c r="A23" s="98">
        <f t="shared" si="7"/>
        <v>9</v>
      </c>
      <c r="B23" s="203" t="s">
        <v>166</v>
      </c>
      <c r="C23" s="203"/>
      <c r="D23" s="101"/>
      <c r="E23" s="208"/>
      <c r="F23" s="209"/>
      <c r="G23" s="209"/>
      <c r="H23" s="209"/>
      <c r="I23" s="210"/>
    </row>
    <row r="24" spans="1:374">
      <c r="A24" s="98">
        <f t="shared" si="7"/>
        <v>10</v>
      </c>
      <c r="B24" s="203" t="s">
        <v>167</v>
      </c>
      <c r="C24" s="203"/>
      <c r="D24" s="101"/>
      <c r="E24" s="208"/>
      <c r="F24" s="209"/>
      <c r="G24" s="209"/>
      <c r="H24" s="209"/>
      <c r="I24" s="210"/>
    </row>
    <row r="25" spans="1:374">
      <c r="A25" s="98">
        <f t="shared" si="7"/>
        <v>11</v>
      </c>
      <c r="B25" s="203" t="s">
        <v>168</v>
      </c>
      <c r="C25" s="203"/>
      <c r="D25" s="101"/>
      <c r="E25" s="208"/>
      <c r="F25" s="209"/>
      <c r="G25" s="209"/>
      <c r="H25" s="209"/>
      <c r="I25" s="210"/>
    </row>
    <row r="26" spans="1:374">
      <c r="A26" s="98">
        <f t="shared" si="7"/>
        <v>12</v>
      </c>
      <c r="B26" s="203" t="s">
        <v>169</v>
      </c>
      <c r="C26" s="203"/>
      <c r="D26" s="101"/>
      <c r="E26" s="208"/>
      <c r="F26" s="209"/>
      <c r="G26" s="209"/>
      <c r="H26" s="209"/>
      <c r="I26" s="210"/>
    </row>
    <row r="27" spans="1:374">
      <c r="A27" s="98">
        <f t="shared" si="7"/>
        <v>13</v>
      </c>
      <c r="B27" s="203" t="s">
        <v>170</v>
      </c>
      <c r="C27" s="203"/>
      <c r="D27" s="101"/>
      <c r="E27" s="208"/>
      <c r="F27" s="209"/>
      <c r="G27" s="209"/>
      <c r="H27" s="209"/>
      <c r="I27" s="210"/>
    </row>
    <row r="28" spans="1:374">
      <c r="A28" s="98">
        <f t="shared" si="7"/>
        <v>14</v>
      </c>
      <c r="B28" s="203" t="s">
        <v>171</v>
      </c>
      <c r="C28" s="203"/>
      <c r="D28" s="101"/>
      <c r="E28" s="208"/>
      <c r="F28" s="209"/>
      <c r="G28" s="209"/>
      <c r="H28" s="209"/>
      <c r="I28" s="210"/>
    </row>
    <row r="29" spans="1:374">
      <c r="A29" s="98">
        <f t="shared" si="7"/>
        <v>15</v>
      </c>
      <c r="B29" s="203" t="s">
        <v>172</v>
      </c>
      <c r="C29" s="203"/>
      <c r="D29" s="101"/>
      <c r="E29" s="208"/>
      <c r="F29" s="209"/>
      <c r="G29" s="209"/>
      <c r="H29" s="209"/>
      <c r="I29" s="210"/>
    </row>
    <row r="30" spans="1:374">
      <c r="A30" s="98">
        <f t="shared" si="7"/>
        <v>16</v>
      </c>
      <c r="B30" s="203" t="s">
        <v>173</v>
      </c>
      <c r="C30" s="203"/>
      <c r="D30" s="101"/>
      <c r="E30" s="208"/>
      <c r="F30" s="209"/>
      <c r="G30" s="209"/>
      <c r="H30" s="209"/>
      <c r="I30" s="210"/>
    </row>
    <row r="31" spans="1:374">
      <c r="A31" s="98">
        <f t="shared" si="7"/>
        <v>17</v>
      </c>
      <c r="B31" s="203" t="s">
        <v>174</v>
      </c>
      <c r="C31" s="203"/>
      <c r="D31" s="101"/>
      <c r="E31" s="208"/>
      <c r="F31" s="209"/>
      <c r="G31" s="209"/>
      <c r="H31" s="209"/>
      <c r="I31" s="210"/>
    </row>
    <row r="32" spans="1:374">
      <c r="A32" s="98">
        <f t="shared" si="7"/>
        <v>18</v>
      </c>
      <c r="B32" s="203" t="s">
        <v>175</v>
      </c>
      <c r="C32" s="203"/>
      <c r="D32" s="101"/>
      <c r="E32" s="208"/>
      <c r="F32" s="209"/>
      <c r="G32" s="209"/>
      <c r="H32" s="209"/>
      <c r="I32" s="210"/>
    </row>
    <row r="33" spans="1:9">
      <c r="A33" s="98">
        <f t="shared" si="7"/>
        <v>19</v>
      </c>
      <c r="B33" s="203" t="s">
        <v>176</v>
      </c>
      <c r="C33" s="203"/>
      <c r="D33" s="101"/>
      <c r="E33" s="208"/>
      <c r="F33" s="209"/>
      <c r="G33" s="209"/>
      <c r="H33" s="209"/>
      <c r="I33" s="210"/>
    </row>
    <row r="34" spans="1:9">
      <c r="A34" s="98">
        <f t="shared" si="7"/>
        <v>20</v>
      </c>
      <c r="B34" s="203" t="s">
        <v>177</v>
      </c>
      <c r="C34" s="203"/>
      <c r="D34" s="101"/>
      <c r="E34" s="208"/>
      <c r="F34" s="209"/>
      <c r="G34" s="209"/>
      <c r="H34" s="209"/>
      <c r="I34" s="210"/>
    </row>
    <row r="35" spans="1:9" ht="25.5" customHeight="1">
      <c r="E35" s="211"/>
      <c r="F35" s="212"/>
      <c r="G35" s="212"/>
      <c r="H35" s="212"/>
      <c r="I35" s="213"/>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2018-02-07T04:09:40Z</cp:lastPrinted>
  <dcterms:created xsi:type="dcterms:W3CDTF">2017-12-18T05:06:37Z</dcterms:created>
  <dcterms:modified xsi:type="dcterms:W3CDTF">2018-02-20T09:46:04Z</dcterms:modified>
</cp:coreProperties>
</file>