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1028"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<sst xmlns="http://schemas.openxmlformats.org/spreadsheetml/2006/main" count="232" uniqueCount="120">
  <si>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</si>
  <si>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</si>
  <si>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</si>
  <si>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</si>
  <si>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</si>
  <si>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</si>
  <si>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</si>
  <si>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</si>
  <si>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</si>
  <si>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</si>
  <si>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</si>
  <si>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</si>
  <si>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</si>
  <si>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</si>
  <si>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</si>
  <si>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</si>
  <si>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</si>
  <si>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</si>
  <si>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</si>
  <si>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</si>
  <si>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</si>
  <si>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</si>
  <si>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</si>
  <si>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</si>
  <si>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</si>
  <si>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</si>
  <si>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</si>
  <si>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</si>
  <si>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</si>
  <si>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</si>
  <si>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</si>
  <si>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</si>
  <si>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</si>
  <si>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</si>
  <si>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</si>
  <si>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</si>
  <si>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</si>
  <si>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</si>
  <si>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</si>
  <si>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</si>
  <si>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</si>
  <si>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</si>
  <si>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</si>
  <si>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</si>
  <si>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</si>
  <si>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</si>
  <si>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</si>
  <si>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</si>
  <si>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</si>
  <si>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</si>
  <si>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</si>
  <si>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</si>
  <si>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</si>
  <si>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</si>
  <si>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</si>
  <si>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</si>
  <si>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</si>
  <si>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</si>
  <si>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</si>
  <si>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</si>
  <si>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</si>
  <si>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</si>
  <si>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</si>
  <si>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</si>
  <si>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</si>
  <si>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</si>
  <si>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</si>
  <si>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</si>
  <si>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</si>
  <si>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</si>
  <si>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</si>
  <si>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</si>
  <si>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</si>
  <si>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</si>
  <si>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</si>
  <si>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</si>
  <si>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</si>
  <si>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</si>
  <si>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</si>
  <si>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</si>
  <si>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</si>
  <si>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</si>
  <si>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</si>
  <si>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</si>
  <si>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</si>
  <si>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</si>
  <si>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</si>
  <si>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</si>
  <si>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</si>
  <si>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</si>
  <si>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</si>
  <si>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</si>
  <si>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</si>
  <si>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</si>
  <si>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</si>
  <si>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</si>
  <si>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</si>
  <si>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</si>
  <si>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</si>
  <si>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</si>
  <si>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</si>
  <si>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</si>
  <si>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</si>
  <si>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</si>
  <si>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</si>
  <si>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</si>
  <si>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</si>
  <si>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</si>
  <si>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</si>
  <si>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</si>
  <si>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</si>
  <si>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</si>
  <si>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</si>
  <si>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</si>
  <si>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</si>
  <si>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</si>
  <si>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</si>
  <si>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①有形固定資産減価償却率は、老朽化施設を計画的に更新しているため類似団体平均よりも低くなっています。
　現在、宇治系送水管路更新・耐震化事業を平成34年度の完了に向けて進めており、完了すると②管路経年化率や③管路更新率に反映される見込みです。
　③管路更新率は、単年度の更新状況を示す指標であり、通常複数年をかけて管路の更新を行うため供用開始した年度によって数値にばらつきがあります。</t>
    <phoneticPr fontId="7"/>
  </si>
  <si>
    <r>
      <t>　</t>
    </r>
    <r>
      <rPr>
        <sz val="11"/>
        <rFont val="ＭＳ ゴシック"/>
        <family val="3"/>
        <charset val="128"/>
      </rPr>
      <t>府営水道は、施設利用率は類似団体平均を上回っており、有収率も良好な水準となっていますが、流動比率や企業債残高対給水収益比率といった財務に関する指標においては類似団体平均を下回る状況であり、資金余力が低く、資金繰りが苦しい状況となっています。
　平成25年3月に策定した「京都府営水道ビジョン」が、計画期間を折り返すことから、将来に向けたより充実した指針とするため、平成30年3月に中間改訂し、これに基づき事業を推進していきます。
　また、過去５年間の経営分析と５年間の収支計画等を取りまとめた「京都府営水道経営レポート」を平成28年3月に策定し、毎年、経営審議会において検証しており、安心・安全な給水体制の確保と効率的な運営に努めています。</t>
    </r>
    <rPh sb="123" eb="125">
      <t>ヘイセイ</t>
    </rPh>
    <rPh sb="127" eb="128">
      <t>ネン</t>
    </rPh>
    <rPh sb="129" eb="130">
      <t>ガツ</t>
    </rPh>
    <rPh sb="131" eb="133">
      <t>サクテイ</t>
    </rPh>
    <rPh sb="149" eb="151">
      <t>ケイカク</t>
    </rPh>
    <rPh sb="151" eb="153">
      <t>キカン</t>
    </rPh>
    <rPh sb="154" eb="155">
      <t>オ</t>
    </rPh>
    <rPh sb="156" eb="157">
      <t>カエ</t>
    </rPh>
    <rPh sb="163" eb="165">
      <t>ショウライ</t>
    </rPh>
    <rPh sb="166" eb="167">
      <t>ム</t>
    </rPh>
    <rPh sb="171" eb="173">
      <t>ジュウジツ</t>
    </rPh>
    <rPh sb="175" eb="177">
      <t>シシン</t>
    </rPh>
    <rPh sb="183" eb="185">
      <t>ヘイセイ</t>
    </rPh>
    <rPh sb="187" eb="188">
      <t>ネン</t>
    </rPh>
    <rPh sb="189" eb="190">
      <t>ガツ</t>
    </rPh>
    <rPh sb="191" eb="193">
      <t>チュウカン</t>
    </rPh>
    <rPh sb="193" eb="195">
      <t>カイテイ</t>
    </rPh>
    <phoneticPr fontId="4"/>
  </si>
  <si>
    <r>
      <t>　</t>
    </r>
    <r>
      <rPr>
        <sz val="11"/>
        <rFont val="ＭＳ ゴシック"/>
        <family val="3"/>
        <charset val="128"/>
      </rPr>
      <t>①経常収支比率、⑤料金回収率が類似団体平均を下回り、収益で費用を賄えない状態が続きましたが、建設改良計画に基づいて適切な時期に事業を実施することで費用増加の抑制を図ってきたこと、また、料金改定により、平成28年度は改善が見られます。
　②累積欠損金比率は、将来の費用負担軽減のため利水撤退したダムに係る除却費等により、平成26年度までに多額の欠損金が生じています。平成27年度は料金改定に伴う経過措置の実施により減収となり、上昇していますが、平成28年度以降は改善が見込まれ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
　⑥給水原価は、水源開発に伴う負担額が大きかったことにより、類似団体平均よりも高くなっています。
　⑦施設利用率は類似団体平均を上回り、⑧</t>
    </r>
    <r>
      <rPr>
        <sz val="11"/>
        <color theme="1"/>
        <rFont val="ＭＳ ゴシック"/>
        <family val="3"/>
        <charset val="128"/>
      </rPr>
      <t>有収率も良好な水準となっており施設を効率的に稼働させています。</t>
    </r>
    <rPh sb="222" eb="224">
      <t>ヘイセイ</t>
    </rPh>
    <rPh sb="226" eb="228">
      <t>ネンド</t>
    </rPh>
    <rPh sb="228" eb="230">
      <t>イコウ</t>
    </rPh>
    <rPh sb="231" eb="233">
      <t>カイゼン</t>
    </rPh>
    <rPh sb="234" eb="236">
      <t>ミコ</t>
    </rPh>
    <rPh sb="458" eb="460">
      <t>スイゲン</t>
    </rPh>
    <rPh sb="460" eb="462">
      <t>カイハツ</t>
    </rPh>
    <rPh sb="463" eb="464">
      <t>トモナ</t>
    </rPh>
    <rPh sb="465" eb="468">
      <t>フタンガク</t>
    </rPh>
    <rPh sb="469" eb="470">
      <t>オオ</t>
    </rPh>
    <rPh sb="480" eb="482">
      <t>ルイジ</t>
    </rPh>
    <rPh sb="482" eb="484">
      <t>ダンタイ</t>
    </rPh>
    <rPh sb="484" eb="486">
      <t>ヘイキン</t>
    </rPh>
    <rPh sb="489" eb="490">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</si>
</sst>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337634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453376344"/>
        <c:axId val="453372424"/>
      </c:lineChart>
      <c:dateAx>
        <c:axId val="45337634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68.06</c:v>
                </c:pt>
                <c:pt idx="1">
                  <c:v>64.510000000000005</c:v>
                </c:pt>
                <c:pt idx="2">
                  <c:v>64.47</c:v>
                </c:pt>
                <c:pt idx="3">
                  <c:v>65.62</c:v>
                </c:pt>
                <c:pt idx="4">
                  <c:v>66.08</c:v>
                </c:pt>
              </c:numCache>
            </c:numRef>
          </c:val>
        </c:ser>
        <c:dLbls>
          <c:showLegendKey val="0"/>
          <c:showVal val="0"/>
          <c:showCatName val="0"/>
          <c:showSerName val="0"/>
          <c:showPercent val="0"/>
          <c:showBubbleSize val="0"/>
        </c:dLbls>
        <c:gapWidth val="150"/>
        <c:axId val="452987888"/>
        <c:axId val="45298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52987888"/>
        <c:axId val="452988280"/>
      </c:lineChart>
      <c:dateAx>
        <c:axId val="452987888"/>
        <c:scaling>
          <c:orientation val="minMax"/>
        </c:scaling>
        <c:delete val="1"/>
        <c:axPos val="b"/>
        <c:numFmt formatCode="ge" sourceLinked="1"/>
        <c:majorTickMark val="none"/>
        <c:minorTickMark val="none"/>
        <c:tickLblPos val="none"/>
        <c:crossAx val="452988280"/>
        <c:crosses val="autoZero"/>
        <c:auto val="1"/>
        <c:lblOffset val="100"/>
        <c:baseTimeUnit val="years"/>
      </c:dateAx>
      <c:valAx>
        <c:axId val="45298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99.79</c:v>
                </c:pt>
                <c:pt idx="1">
                  <c:v>99.73</c:v>
                </c:pt>
                <c:pt idx="2">
                  <c:v>99.94</c:v>
                </c:pt>
                <c:pt idx="3">
                  <c:v>99.74</c:v>
                </c:pt>
                <c:pt idx="4">
                  <c:v>99.68</c:v>
                </c:pt>
              </c:numCache>
            </c:numRef>
          </c:val>
        </c:ser>
        <c:dLbls>
          <c:showLegendKey val="0"/>
          <c:showVal val="0"/>
          <c:showCatName val="0"/>
          <c:showSerName val="0"/>
          <c:showPercent val="0"/>
          <c:showBubbleSize val="0"/>
        </c:dLbls>
        <c:gapWidth val="150"/>
        <c:axId val="654667592"/>
        <c:axId val="6546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654667592"/>
        <c:axId val="654667984"/>
      </c:lineChart>
      <c:dateAx>
        <c:axId val="654667592"/>
        <c:scaling>
          <c:orientation val="minMax"/>
        </c:scaling>
        <c:delete val="1"/>
        <c:axPos val="b"/>
        <c:numFmt formatCode="ge" sourceLinked="1"/>
        <c:majorTickMark val="none"/>
        <c:minorTickMark val="none"/>
        <c:tickLblPos val="none"/>
        <c:crossAx val="654667984"/>
        <c:crosses val="autoZero"/>
        <c:auto val="1"/>
        <c:lblOffset val="100"/>
        <c:baseTimeUnit val="years"/>
      </c:dateAx>
      <c:valAx>
        <c:axId val="6546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98.06</c:v>
                </c:pt>
                <c:pt idx="1">
                  <c:v>96.84</c:v>
                </c:pt>
                <c:pt idx="2">
                  <c:v>108.2</c:v>
                </c:pt>
                <c:pt idx="3">
                  <c:v>97.95</c:v>
                </c:pt>
                <c:pt idx="4">
                  <c:v>101.3</c:v>
                </c:pt>
              </c:numCache>
            </c:numRef>
          </c:val>
        </c:ser>
        <c:dLbls>
          <c:showLegendKey val="0"/>
          <c:showVal val="0"/>
          <c:showCatName val="0"/>
          <c:showSerName val="0"/>
          <c:showPercent val="0"/>
          <c:showBubbleSize val="0"/>
        </c:dLbls>
        <c:gapWidth val="150"/>
        <c:axId val="45337595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453375952"/>
        <c:axId val="453371248"/>
      </c:lineChart>
      <c:dateAx>
        <c:axId val="45337595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34.67</c:v>
                </c:pt>
                <c:pt idx="1">
                  <c:v>35.82</c:v>
                </c:pt>
                <c:pt idx="2">
                  <c:v>47.61</c:v>
                </c:pt>
                <c:pt idx="3">
                  <c:v>48.69</c:v>
                </c:pt>
                <c:pt idx="4">
                  <c:v>48.84</c:v>
                </c:pt>
              </c:numCache>
            </c:numRef>
          </c:val>
        </c:ser>
        <c:dLbls>
          <c:showLegendKey val="0"/>
          <c:showVal val="0"/>
          <c:showCatName val="0"/>
          <c:showSerName val="0"/>
          <c:showPercent val="0"/>
          <c:showBubbleSize val="0"/>
        </c:dLbls>
        <c:gapWidth val="150"/>
        <c:axId val="453373208"/>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53373208"/>
        <c:axId val="453371640"/>
      </c:lineChart>
      <c:dateAx>
        <c:axId val="453373208"/>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17.34</c:v>
                </c:pt>
                <c:pt idx="1">
                  <c:v>17.12</c:v>
                </c:pt>
                <c:pt idx="2">
                  <c:v>17.010000000000002</c:v>
                </c:pt>
                <c:pt idx="3">
                  <c:v>17.010000000000002</c:v>
                </c:pt>
                <c:pt idx="4">
                  <c:v>16.989999999999998</c:v>
                </c:pt>
              </c:numCache>
            </c:numRef>
          </c:val>
        </c:ser>
        <c:dLbls>
          <c:showLegendKey val="0"/>
          <c:showVal val="0"/>
          <c:showCatName val="0"/>
          <c:showSerName val="0"/>
          <c:showPercent val="0"/>
          <c:showBubbleSize val="0"/>
        </c:dLbls>
        <c:gapWidth val="150"/>
        <c:axId val="492549168"/>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92549168"/>
        <c:axId val="492549560"/>
      </c:lineChart>
      <c:dateAx>
        <c:axId val="492549168"/>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5.84</c:v>
                </c:pt>
                <c:pt idx="1">
                  <c:v>9.25</c:v>
                </c:pt>
                <c:pt idx="2">
                  <c:v>19.059999999999999</c:v>
                </c:pt>
                <c:pt idx="3">
                  <c:v>23.13</c:v>
                </c:pt>
                <c:pt idx="4">
                  <c:v>20.91</c:v>
                </c:pt>
              </c:numCache>
            </c:numRef>
          </c:val>
        </c:ser>
        <c:dLbls>
          <c:showLegendKey val="0"/>
          <c:showVal val="0"/>
          <c:showCatName val="0"/>
          <c:showSerName val="0"/>
          <c:showPercent val="0"/>
          <c:showBubbleSize val="0"/>
        </c:dLbls>
        <c:gapWidth val="150"/>
        <c:axId val="202185456"/>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202185456"/>
        <c:axId val="202184672"/>
      </c:lineChart>
      <c:dateAx>
        <c:axId val="202185456"/>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1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570.42999999999995</c:v>
                </c:pt>
                <c:pt idx="1">
                  <c:v>353.08</c:v>
                </c:pt>
                <c:pt idx="2">
                  <c:v>104.45</c:v>
                </c:pt>
                <c:pt idx="3">
                  <c:v>88.92</c:v>
                </c:pt>
                <c:pt idx="4">
                  <c:v>75.13</c:v>
                </c:pt>
              </c:numCache>
            </c:numRef>
          </c:val>
        </c:ser>
        <c:dLbls>
          <c:showLegendKey val="0"/>
          <c:showVal val="0"/>
          <c:showCatName val="0"/>
          <c:showSerName val="0"/>
          <c:showPercent val="0"/>
          <c:showBubbleSize val="0"/>
        </c:dLbls>
        <c:gapWidth val="150"/>
        <c:axId val="452981616"/>
        <c:axId val="4529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452981616"/>
        <c:axId val="452982008"/>
      </c:lineChart>
      <c:dateAx>
        <c:axId val="452981616"/>
        <c:scaling>
          <c:orientation val="minMax"/>
        </c:scaling>
        <c:delete val="1"/>
        <c:axPos val="b"/>
        <c:numFmt formatCode="ge" sourceLinked="1"/>
        <c:majorTickMark val="none"/>
        <c:minorTickMark val="none"/>
        <c:tickLblPos val="none"/>
        <c:crossAx val="452982008"/>
        <c:crosses val="autoZero"/>
        <c:auto val="1"/>
        <c:lblOffset val="100"/>
        <c:baseTimeUnit val="years"/>
      </c:dateAx>
      <c:valAx>
        <c:axId val="45298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9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544.66</c:v>
                </c:pt>
                <c:pt idx="1">
                  <c:v>537.59</c:v>
                </c:pt>
                <c:pt idx="2">
                  <c:v>518.87</c:v>
                </c:pt>
                <c:pt idx="3">
                  <c:v>587.98</c:v>
                </c:pt>
                <c:pt idx="4">
                  <c:v>564.02</c:v>
                </c:pt>
              </c:numCache>
            </c:numRef>
          </c:val>
        </c:ser>
        <c:dLbls>
          <c:showLegendKey val="0"/>
          <c:showVal val="0"/>
          <c:showCatName val="0"/>
          <c:showSerName val="0"/>
          <c:showPercent val="0"/>
          <c:showBubbleSize val="0"/>
        </c:dLbls>
        <c:gapWidth val="150"/>
        <c:axId val="452983184"/>
        <c:axId val="45298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52983184"/>
        <c:axId val="452983576"/>
      </c:lineChart>
      <c:dateAx>
        <c:axId val="452983184"/>
        <c:scaling>
          <c:orientation val="minMax"/>
        </c:scaling>
        <c:delete val="1"/>
        <c:axPos val="b"/>
        <c:numFmt formatCode="ge" sourceLinked="1"/>
        <c:majorTickMark val="none"/>
        <c:minorTickMark val="none"/>
        <c:tickLblPos val="none"/>
        <c:crossAx val="452983576"/>
        <c:crosses val="autoZero"/>
        <c:auto val="1"/>
        <c:lblOffset val="100"/>
        <c:baseTimeUnit val="years"/>
      </c:dateAx>
      <c:valAx>
        <c:axId val="45298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9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95.01</c:v>
                </c:pt>
                <c:pt idx="1">
                  <c:v>94.09</c:v>
                </c:pt>
                <c:pt idx="2">
                  <c:v>106.25</c:v>
                </c:pt>
                <c:pt idx="3">
                  <c:v>95.35</c:v>
                </c:pt>
                <c:pt idx="4">
                  <c:v>99.34</c:v>
                </c:pt>
              </c:numCache>
            </c:numRef>
          </c:val>
        </c:ser>
        <c:dLbls>
          <c:showLegendKey val="0"/>
          <c:showVal val="0"/>
          <c:showCatName val="0"/>
          <c:showSerName val="0"/>
          <c:showPercent val="0"/>
          <c:showBubbleSize val="0"/>
        </c:dLbls>
        <c:gapWidth val="150"/>
        <c:axId val="452984752"/>
        <c:axId val="45298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52984752"/>
        <c:axId val="452985144"/>
      </c:lineChart>
      <c:dateAx>
        <c:axId val="452984752"/>
        <c:scaling>
          <c:orientation val="minMax"/>
        </c:scaling>
        <c:delete val="1"/>
        <c:axPos val="b"/>
        <c:numFmt formatCode="ge" sourceLinked="1"/>
        <c:majorTickMark val="none"/>
        <c:minorTickMark val="none"/>
        <c:tickLblPos val="none"/>
        <c:crossAx val="452985144"/>
        <c:crosses val="autoZero"/>
        <c:auto val="1"/>
        <c:lblOffset val="100"/>
        <c:baseTimeUnit val="years"/>
      </c:dateAx>
      <c:valAx>
        <c:axId val="4529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123.14</c:v>
                </c:pt>
                <c:pt idx="1">
                  <c:v>129.66999999999999</c:v>
                </c:pt>
                <c:pt idx="2">
                  <c:v>114.41</c:v>
                </c:pt>
                <c:pt idx="3">
                  <c:v>114.8</c:v>
                </c:pt>
                <c:pt idx="4">
                  <c:v>113.7</c:v>
                </c:pt>
              </c:numCache>
            </c:numRef>
          </c:val>
        </c:ser>
        <c:dLbls>
          <c:showLegendKey val="0"/>
          <c:showVal val="0"/>
          <c:showCatName val="0"/>
          <c:showSerName val="0"/>
          <c:showPercent val="0"/>
          <c:showBubbleSize val="0"/>
        </c:dLbls>
        <c:gapWidth val="150"/>
        <c:axId val="452986320"/>
        <c:axId val="4529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52986320"/>
        <c:axId val="452986712"/>
      </c:lineChart>
      <c:dateAx>
        <c:axId val="452986320"/>
        <c:scaling>
          <c:orientation val="minMax"/>
        </c:scaling>
        <c:delete val="1"/>
        <c:axPos val="b"/>
        <c:numFmt formatCode="ge" sourceLinked="1"/>
        <c:majorTickMark val="none"/>
        <c:minorTickMark val="none"/>
        <c:tickLblPos val="none"/>
        <c:crossAx val="452986712"/>
        <c:crosses val="autoZero"/>
        <c:auto val="1"/>
        <c:lblOffset val="100"/>
        <c:baseTimeUnit val="years"/>
      </c:dateAx>
      <c:valAx>
        <c:axId val="45298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京都府</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7" t="s">
        <v>116</v>
      </c>
      <c r="AE8" s="87"/>
      <c r="AF8" s="87"/>
      <c r="AG8" s="87"/>
      <c r="AH8" s="87"/>
      <c r="AI8" s="87"/>
      <c r="AJ8" s="87"/>
      <c r="AK8" s="5"/>
      <c r="AL8" s="74">
        <f>データ!$R$6</f>
        <v>2569410</v>
      </c>
      <c r="AM8" s="74"/>
      <c r="AN8" s="74"/>
      <c r="AO8" s="74"/>
      <c r="AP8" s="74"/>
      <c r="AQ8" s="74"/>
      <c r="AR8" s="74"/>
      <c r="AS8" s="74"/>
      <c r="AT8" s="70">
        <f>データ!$S$6</f>
        <v>4612.1899999999996</v>
      </c>
      <c r="AU8" s="71"/>
      <c r="AV8" s="71"/>
      <c r="AW8" s="71"/>
      <c r="AX8" s="71"/>
      <c r="AY8" s="71"/>
      <c r="AZ8" s="71"/>
      <c r="BA8" s="71"/>
      <c r="BB8" s="73">
        <f>データ!$T$6</f>
        <v>557.09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58.19</v>
      </c>
      <c r="J10" s="71"/>
      <c r="K10" s="71"/>
      <c r="L10" s="71"/>
      <c r="M10" s="71"/>
      <c r="N10" s="71"/>
      <c r="O10" s="72"/>
      <c r="P10" s="73">
        <f>データ!$P$6</f>
        <v>99.75</v>
      </c>
      <c r="Q10" s="73"/>
      <c r="R10" s="73"/>
      <c r="S10" s="73"/>
      <c r="T10" s="73"/>
      <c r="U10" s="73"/>
      <c r="V10" s="73"/>
      <c r="W10" s="74">
        <f>データ!$Q$6</f>
        <v>0</v>
      </c>
      <c r="X10" s="74"/>
      <c r="Y10" s="74"/>
      <c r="Z10" s="74"/>
      <c r="AA10" s="74"/>
      <c r="AB10" s="74"/>
      <c r="AC10" s="74"/>
      <c r="AD10" s="2"/>
      <c r="AE10" s="2"/>
      <c r="AF10" s="2"/>
      <c r="AG10" s="2"/>
      <c r="AH10" s="5"/>
      <c r="AI10" s="5"/>
      <c r="AJ10" s="5"/>
      <c r="AK10" s="5"/>
      <c r="AL10" s="74">
        <f>データ!$U$6</f>
        <v>663602</v>
      </c>
      <c r="AM10" s="74"/>
      <c r="AN10" s="74"/>
      <c r="AO10" s="74"/>
      <c r="AP10" s="74"/>
      <c r="AQ10" s="74"/>
      <c r="AR10" s="74"/>
      <c r="AS10" s="74"/>
      <c r="AT10" s="70">
        <f>データ!$V$6</f>
        <v>111.31</v>
      </c>
      <c r="AU10" s="71"/>
      <c r="AV10" s="71"/>
      <c r="AW10" s="71"/>
      <c r="AX10" s="71"/>
      <c r="AY10" s="71"/>
      <c r="AZ10" s="71"/>
      <c r="BA10" s="71"/>
      <c r="BB10" s="73">
        <f>データ!$W$6</f>
        <v>5961.75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119</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f t="shared" si="3"/>
        <v>0</v>
      </c>
      <c r="N6" s="35" t="str">
        <f t="shared" si="3"/>
        <v>-</v>
      </c>
      <c r="O6" s="35">
        <f t="shared" si="3"/>
        <v>58.19</v>
      </c>
      <c r="P6" s="35">
        <f t="shared" si="3"/>
        <v>99.75</v>
      </c>
      <c r="Q6" s="35">
        <f t="shared" si="3"/>
        <v>0</v>
      </c>
      <c r="R6" s="35">
        <f t="shared" si="3"/>
        <v>2569410</v>
      </c>
      <c r="S6" s="35">
        <f t="shared" si="3"/>
        <v>4612.1899999999996</v>
      </c>
      <c r="T6" s="35">
        <f t="shared" si="3"/>
        <v>557.09</v>
      </c>
      <c r="U6" s="35">
        <f t="shared" si="3"/>
        <v>663602</v>
      </c>
      <c r="V6" s="35">
        <f t="shared" si="3"/>
        <v>111.31</v>
      </c>
      <c r="W6" s="35">
        <f t="shared" si="3"/>
        <v>5961.75</v>
      </c>
      <c r="X6" s="36">
        <f>IF(X7="",NA(),X7)</f>
        <v>98.06</v>
      </c>
      <c r="Y6" s="36">
        <f t="shared" ref="Y6:AG6" si="4">IF(Y7="",NA(),Y7)</f>
        <v>96.84</v>
      </c>
      <c r="Z6" s="36">
        <f t="shared" si="4"/>
        <v>108.2</v>
      </c>
      <c r="AA6" s="36">
        <f t="shared" si="4"/>
        <v>97.95</v>
      </c>
      <c r="AB6" s="36">
        <f t="shared" si="4"/>
        <v>101.3</v>
      </c>
      <c r="AC6" s="36">
        <f t="shared" si="4"/>
        <v>113.16</v>
      </c>
      <c r="AD6" s="36">
        <f t="shared" si="4"/>
        <v>113.88</v>
      </c>
      <c r="AE6" s="36">
        <f t="shared" si="4"/>
        <v>113.47</v>
      </c>
      <c r="AF6" s="36">
        <f t="shared" si="4"/>
        <v>113.33</v>
      </c>
      <c r="AG6" s="36">
        <f t="shared" si="4"/>
        <v>114.05</v>
      </c>
      <c r="AH6" s="35" t="str">
        <f>IF(AH7="","",IF(AH7="-","【-】","【"&amp;SUBSTITUTE(TEXT(AH7,"#,##0.00"),"-","△")&amp;"】"))</f>
        <v>【114.05】</v>
      </c>
      <c r="AI6" s="36">
        <f>IF(AI7="",NA(),AI7)</f>
        <v>5.84</v>
      </c>
      <c r="AJ6" s="36">
        <f t="shared" ref="AJ6:AR6" si="5">IF(AJ7="",NA(),AJ7)</f>
        <v>9.25</v>
      </c>
      <c r="AK6" s="36">
        <f t="shared" si="5"/>
        <v>19.059999999999999</v>
      </c>
      <c r="AL6" s="36">
        <f t="shared" si="5"/>
        <v>23.13</v>
      </c>
      <c r="AM6" s="36">
        <f t="shared" si="5"/>
        <v>20.91</v>
      </c>
      <c r="AN6" s="36">
        <f t="shared" si="5"/>
        <v>23.57</v>
      </c>
      <c r="AO6" s="36">
        <f t="shared" si="5"/>
        <v>21.34</v>
      </c>
      <c r="AP6" s="36">
        <f t="shared" si="5"/>
        <v>16.89</v>
      </c>
      <c r="AQ6" s="36">
        <f t="shared" si="5"/>
        <v>17.39</v>
      </c>
      <c r="AR6" s="36">
        <f t="shared" si="5"/>
        <v>12.65</v>
      </c>
      <c r="AS6" s="35" t="str">
        <f>IF(AS7="","",IF(AS7="-","【-】","【"&amp;SUBSTITUTE(TEXT(AS7,"#,##0.00"),"-","△")&amp;"】"))</f>
        <v>【12.65】</v>
      </c>
      <c r="AT6" s="36">
        <f>IF(AT7="",NA(),AT7)</f>
        <v>570.42999999999995</v>
      </c>
      <c r="AU6" s="36">
        <f t="shared" ref="AU6:BC6" si="6">IF(AU7="",NA(),AU7)</f>
        <v>353.08</v>
      </c>
      <c r="AV6" s="36">
        <f t="shared" si="6"/>
        <v>104.45</v>
      </c>
      <c r="AW6" s="36">
        <f t="shared" si="6"/>
        <v>88.92</v>
      </c>
      <c r="AX6" s="36">
        <f t="shared" si="6"/>
        <v>75.13</v>
      </c>
      <c r="AY6" s="36">
        <f t="shared" si="6"/>
        <v>654.97</v>
      </c>
      <c r="AZ6" s="36">
        <f t="shared" si="6"/>
        <v>634.53</v>
      </c>
      <c r="BA6" s="36">
        <f t="shared" si="6"/>
        <v>200.22</v>
      </c>
      <c r="BB6" s="36">
        <f t="shared" si="6"/>
        <v>212.95</v>
      </c>
      <c r="BC6" s="36">
        <f t="shared" si="6"/>
        <v>224.41</v>
      </c>
      <c r="BD6" s="35" t="str">
        <f>IF(BD7="","",IF(BD7="-","【-】","【"&amp;SUBSTITUTE(TEXT(BD7,"#,##0.00"),"-","△")&amp;"】"))</f>
        <v>【224.41】</v>
      </c>
      <c r="BE6" s="36">
        <f>IF(BE7="",NA(),BE7)</f>
        <v>544.66</v>
      </c>
      <c r="BF6" s="36">
        <f t="shared" ref="BF6:BN6" si="7">IF(BF7="",NA(),BF7)</f>
        <v>537.59</v>
      </c>
      <c r="BG6" s="36">
        <f t="shared" si="7"/>
        <v>518.87</v>
      </c>
      <c r="BH6" s="36">
        <f t="shared" si="7"/>
        <v>587.98</v>
      </c>
      <c r="BI6" s="36">
        <f t="shared" si="7"/>
        <v>564.02</v>
      </c>
      <c r="BJ6" s="36">
        <f t="shared" si="7"/>
        <v>383.75</v>
      </c>
      <c r="BK6" s="36">
        <f t="shared" si="7"/>
        <v>368.94</v>
      </c>
      <c r="BL6" s="36">
        <f t="shared" si="7"/>
        <v>351.06</v>
      </c>
      <c r="BM6" s="36">
        <f t="shared" si="7"/>
        <v>333.48</v>
      </c>
      <c r="BN6" s="36">
        <f t="shared" si="7"/>
        <v>320.31</v>
      </c>
      <c r="BO6" s="35" t="str">
        <f>IF(BO7="","",IF(BO7="-","【-】","【"&amp;SUBSTITUTE(TEXT(BO7,"#,##0.00"),"-","△")&amp;"】"))</f>
        <v>【320.31】</v>
      </c>
      <c r="BP6" s="36">
        <f>IF(BP7="",NA(),BP7)</f>
        <v>95.01</v>
      </c>
      <c r="BQ6" s="36">
        <f t="shared" ref="BQ6:BY6" si="8">IF(BQ7="",NA(),BQ7)</f>
        <v>94.09</v>
      </c>
      <c r="BR6" s="36">
        <f t="shared" si="8"/>
        <v>106.25</v>
      </c>
      <c r="BS6" s="36">
        <f t="shared" si="8"/>
        <v>95.35</v>
      </c>
      <c r="BT6" s="36">
        <f t="shared" si="8"/>
        <v>99.34</v>
      </c>
      <c r="BU6" s="36">
        <f t="shared" si="8"/>
        <v>110.39</v>
      </c>
      <c r="BV6" s="36">
        <f t="shared" si="8"/>
        <v>111.12</v>
      </c>
      <c r="BW6" s="36">
        <f t="shared" si="8"/>
        <v>112.92</v>
      </c>
      <c r="BX6" s="36">
        <f t="shared" si="8"/>
        <v>112.81</v>
      </c>
      <c r="BY6" s="36">
        <f t="shared" si="8"/>
        <v>113.88</v>
      </c>
      <c r="BZ6" s="35" t="str">
        <f>IF(BZ7="","",IF(BZ7="-","【-】","【"&amp;SUBSTITUTE(TEXT(BZ7,"#,##0.00"),"-","△")&amp;"】"))</f>
        <v>【113.88】</v>
      </c>
      <c r="CA6" s="36">
        <f>IF(CA7="",NA(),CA7)</f>
        <v>123.14</v>
      </c>
      <c r="CB6" s="36">
        <f t="shared" ref="CB6:CJ6" si="9">IF(CB7="",NA(),CB7)</f>
        <v>129.66999999999999</v>
      </c>
      <c r="CC6" s="36">
        <f t="shared" si="9"/>
        <v>114.41</v>
      </c>
      <c r="CD6" s="36">
        <f t="shared" si="9"/>
        <v>114.8</v>
      </c>
      <c r="CE6" s="36">
        <f t="shared" si="9"/>
        <v>113.7</v>
      </c>
      <c r="CF6" s="36">
        <f t="shared" si="9"/>
        <v>76.81</v>
      </c>
      <c r="CG6" s="36">
        <f t="shared" si="9"/>
        <v>75.75</v>
      </c>
      <c r="CH6" s="36">
        <f t="shared" si="9"/>
        <v>75.3</v>
      </c>
      <c r="CI6" s="36">
        <f t="shared" si="9"/>
        <v>75.3</v>
      </c>
      <c r="CJ6" s="36">
        <f t="shared" si="9"/>
        <v>74.02</v>
      </c>
      <c r="CK6" s="35" t="str">
        <f>IF(CK7="","",IF(CK7="-","【-】","【"&amp;SUBSTITUTE(TEXT(CK7,"#,##0.00"),"-","△")&amp;"】"))</f>
        <v>【74.02】</v>
      </c>
      <c r="CL6" s="36">
        <f>IF(CL7="",NA(),CL7)</f>
        <v>68.06</v>
      </c>
      <c r="CM6" s="36">
        <f t="shared" ref="CM6:CU6" si="10">IF(CM7="",NA(),CM7)</f>
        <v>64.510000000000005</v>
      </c>
      <c r="CN6" s="36">
        <f t="shared" si="10"/>
        <v>64.47</v>
      </c>
      <c r="CO6" s="36">
        <f t="shared" si="10"/>
        <v>65.62</v>
      </c>
      <c r="CP6" s="36">
        <f t="shared" si="10"/>
        <v>66.08</v>
      </c>
      <c r="CQ6" s="36">
        <f t="shared" si="10"/>
        <v>64.55</v>
      </c>
      <c r="CR6" s="36">
        <f t="shared" si="10"/>
        <v>64.12</v>
      </c>
      <c r="CS6" s="36">
        <f t="shared" si="10"/>
        <v>62.69</v>
      </c>
      <c r="CT6" s="36">
        <f t="shared" si="10"/>
        <v>61.82</v>
      </c>
      <c r="CU6" s="36">
        <f t="shared" si="10"/>
        <v>61.66</v>
      </c>
      <c r="CV6" s="35" t="str">
        <f>IF(CV7="","",IF(CV7="-","【-】","【"&amp;SUBSTITUTE(TEXT(CV7,"#,##0.00"),"-","△")&amp;"】"))</f>
        <v>【61.66】</v>
      </c>
      <c r="CW6" s="36">
        <f>IF(CW7="",NA(),CW7)</f>
        <v>99.79</v>
      </c>
      <c r="CX6" s="36">
        <f t="shared" ref="CX6:DF6" si="11">IF(CX7="",NA(),CX7)</f>
        <v>99.73</v>
      </c>
      <c r="CY6" s="36">
        <f t="shared" si="11"/>
        <v>99.94</v>
      </c>
      <c r="CZ6" s="36">
        <f t="shared" si="11"/>
        <v>99.74</v>
      </c>
      <c r="DA6" s="36">
        <f t="shared" si="11"/>
        <v>99.68</v>
      </c>
      <c r="DB6" s="36">
        <f t="shared" si="11"/>
        <v>99.93</v>
      </c>
      <c r="DC6" s="36">
        <f t="shared" si="11"/>
        <v>100.12</v>
      </c>
      <c r="DD6" s="36">
        <f t="shared" si="11"/>
        <v>100.12</v>
      </c>
      <c r="DE6" s="36">
        <f t="shared" si="11"/>
        <v>100.03</v>
      </c>
      <c r="DF6" s="36">
        <f t="shared" si="11"/>
        <v>100.05</v>
      </c>
      <c r="DG6" s="35" t="str">
        <f>IF(DG7="","",IF(DG7="-","【-】","【"&amp;SUBSTITUTE(TEXT(DG7,"#,##0.00"),"-","△")&amp;"】"))</f>
        <v>【100.05】</v>
      </c>
      <c r="DH6" s="36">
        <f>IF(DH7="",NA(),DH7)</f>
        <v>34.67</v>
      </c>
      <c r="DI6" s="36">
        <f t="shared" ref="DI6:DQ6" si="12">IF(DI7="",NA(),DI7)</f>
        <v>35.82</v>
      </c>
      <c r="DJ6" s="36">
        <f t="shared" si="12"/>
        <v>47.61</v>
      </c>
      <c r="DK6" s="36">
        <f t="shared" si="12"/>
        <v>48.69</v>
      </c>
      <c r="DL6" s="36">
        <f t="shared" si="12"/>
        <v>48.84</v>
      </c>
      <c r="DM6" s="36">
        <f t="shared" si="12"/>
        <v>38.86</v>
      </c>
      <c r="DN6" s="36">
        <f t="shared" si="12"/>
        <v>39.81</v>
      </c>
      <c r="DO6" s="36">
        <f t="shared" si="12"/>
        <v>51.44</v>
      </c>
      <c r="DP6" s="36">
        <f t="shared" si="12"/>
        <v>52.4</v>
      </c>
      <c r="DQ6" s="36">
        <f t="shared" si="12"/>
        <v>53.56</v>
      </c>
      <c r="DR6" s="35" t="str">
        <f>IF(DR7="","",IF(DR7="-","【-】","【"&amp;SUBSTITUTE(TEXT(DR7,"#,##0.00"),"-","△")&amp;"】"))</f>
        <v>【53.56】</v>
      </c>
      <c r="DS6" s="36">
        <f>IF(DS7="",NA(),DS7)</f>
        <v>17.34</v>
      </c>
      <c r="DT6" s="36">
        <f t="shared" ref="DT6:EB6" si="13">IF(DT7="",NA(),DT7)</f>
        <v>17.12</v>
      </c>
      <c r="DU6" s="36">
        <f t="shared" si="13"/>
        <v>17.010000000000002</v>
      </c>
      <c r="DV6" s="36">
        <f t="shared" si="13"/>
        <v>17.010000000000002</v>
      </c>
      <c r="DW6" s="36">
        <f t="shared" si="13"/>
        <v>16.989999999999998</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0.2</v>
      </c>
      <c r="EE6" s="36">
        <f t="shared" ref="EE6:EM6" si="14">IF(EE7="",NA(),EE7)</f>
        <v>0.1</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260002</v>
      </c>
      <c r="D7" s="38">
        <v>46</v>
      </c>
      <c r="E7" s="38">
        <v>1</v>
      </c>
      <c r="F7" s="38">
        <v>0</v>
      </c>
      <c r="G7" s="38">
        <v>2</v>
      </c>
      <c r="H7" s="38" t="s">
        <v>105</v>
      </c>
      <c r="I7" s="38" t="s">
        <v>106</v>
      </c>
      <c r="J7" s="38" t="s">
        <v>107</v>
      </c>
      <c r="K7" s="38" t="s">
        <v>108</v>
      </c>
      <c r="L7" s="38" t="s">
        <v>109</v>
      </c>
      <c r="M7" s="38"/>
      <c r="N7" s="39" t="s">
        <v>110</v>
      </c>
      <c r="O7" s="39">
        <v>58.19</v>
      </c>
      <c r="P7" s="39">
        <v>99.75</v>
      </c>
      <c r="Q7" s="39">
        <v>0</v>
      </c>
      <c r="R7" s="39">
        <v>2569410</v>
      </c>
      <c r="S7" s="39">
        <v>4612.1899999999996</v>
      </c>
      <c r="T7" s="39">
        <v>557.09</v>
      </c>
      <c r="U7" s="39">
        <v>663602</v>
      </c>
      <c r="V7" s="39">
        <v>111.31</v>
      </c>
      <c r="W7" s="39">
        <v>5961.75</v>
      </c>
      <c r="X7" s="39">
        <v>98.06</v>
      </c>
      <c r="Y7" s="39">
        <v>96.84</v>
      </c>
      <c r="Z7" s="39">
        <v>108.2</v>
      </c>
      <c r="AA7" s="39">
        <v>97.95</v>
      </c>
      <c r="AB7" s="39">
        <v>101.3</v>
      </c>
      <c r="AC7" s="39">
        <v>113.16</v>
      </c>
      <c r="AD7" s="39">
        <v>113.88</v>
      </c>
      <c r="AE7" s="39">
        <v>113.47</v>
      </c>
      <c r="AF7" s="39">
        <v>113.33</v>
      </c>
      <c r="AG7" s="39">
        <v>114.05</v>
      </c>
      <c r="AH7" s="39">
        <v>114.05</v>
      </c>
      <c r="AI7" s="39">
        <v>5.84</v>
      </c>
      <c r="AJ7" s="39">
        <v>9.25</v>
      </c>
      <c r="AK7" s="39">
        <v>19.059999999999999</v>
      </c>
      <c r="AL7" s="39">
        <v>23.13</v>
      </c>
      <c r="AM7" s="39">
        <v>20.91</v>
      </c>
      <c r="AN7" s="39">
        <v>23.57</v>
      </c>
      <c r="AO7" s="39">
        <v>21.34</v>
      </c>
      <c r="AP7" s="39">
        <v>16.89</v>
      </c>
      <c r="AQ7" s="39">
        <v>17.39</v>
      </c>
      <c r="AR7" s="39">
        <v>12.65</v>
      </c>
      <c r="AS7" s="39">
        <v>12.65</v>
      </c>
      <c r="AT7" s="39">
        <v>570.42999999999995</v>
      </c>
      <c r="AU7" s="39">
        <v>353.08</v>
      </c>
      <c r="AV7" s="39">
        <v>104.45</v>
      </c>
      <c r="AW7" s="39">
        <v>88.92</v>
      </c>
      <c r="AX7" s="39">
        <v>75.13</v>
      </c>
      <c r="AY7" s="39">
        <v>654.97</v>
      </c>
      <c r="AZ7" s="39">
        <v>634.53</v>
      </c>
      <c r="BA7" s="39">
        <v>200.22</v>
      </c>
      <c r="BB7" s="39">
        <v>212.95</v>
      </c>
      <c r="BC7" s="39">
        <v>224.41</v>
      </c>
      <c r="BD7" s="39">
        <v>224.41</v>
      </c>
      <c r="BE7" s="39">
        <v>544.66</v>
      </c>
      <c r="BF7" s="39">
        <v>537.59</v>
      </c>
      <c r="BG7" s="39">
        <v>518.87</v>
      </c>
      <c r="BH7" s="39">
        <v>587.98</v>
      </c>
      <c r="BI7" s="39">
        <v>564.02</v>
      </c>
      <c r="BJ7" s="39">
        <v>383.75</v>
      </c>
      <c r="BK7" s="39">
        <v>368.94</v>
      </c>
      <c r="BL7" s="39">
        <v>351.06</v>
      </c>
      <c r="BM7" s="39">
        <v>333.48</v>
      </c>
      <c r="BN7" s="39">
        <v>320.31</v>
      </c>
      <c r="BO7" s="39">
        <v>320.31</v>
      </c>
      <c r="BP7" s="39">
        <v>95.01</v>
      </c>
      <c r="BQ7" s="39">
        <v>94.09</v>
      </c>
      <c r="BR7" s="39">
        <v>106.25</v>
      </c>
      <c r="BS7" s="39">
        <v>95.35</v>
      </c>
      <c r="BT7" s="39">
        <v>99.34</v>
      </c>
      <c r="BU7" s="39">
        <v>110.39</v>
      </c>
      <c r="BV7" s="39">
        <v>111.12</v>
      </c>
      <c r="BW7" s="39">
        <v>112.92</v>
      </c>
      <c r="BX7" s="39">
        <v>112.81</v>
      </c>
      <c r="BY7" s="39">
        <v>113.88</v>
      </c>
      <c r="BZ7" s="39">
        <v>113.88</v>
      </c>
      <c r="CA7" s="39">
        <v>123.14</v>
      </c>
      <c r="CB7" s="39">
        <v>129.66999999999999</v>
      </c>
      <c r="CC7" s="39">
        <v>114.41</v>
      </c>
      <c r="CD7" s="39">
        <v>114.8</v>
      </c>
      <c r="CE7" s="39">
        <v>113.7</v>
      </c>
      <c r="CF7" s="39">
        <v>76.81</v>
      </c>
      <c r="CG7" s="39">
        <v>75.75</v>
      </c>
      <c r="CH7" s="39">
        <v>75.3</v>
      </c>
      <c r="CI7" s="39">
        <v>75.3</v>
      </c>
      <c r="CJ7" s="39">
        <v>74.02</v>
      </c>
      <c r="CK7" s="39">
        <v>74.02</v>
      </c>
      <c r="CL7" s="39">
        <v>68.06</v>
      </c>
      <c r="CM7" s="39">
        <v>64.510000000000005</v>
      </c>
      <c r="CN7" s="39">
        <v>64.47</v>
      </c>
      <c r="CO7" s="39">
        <v>65.62</v>
      </c>
      <c r="CP7" s="39">
        <v>66.08</v>
      </c>
      <c r="CQ7" s="39">
        <v>64.55</v>
      </c>
      <c r="CR7" s="39">
        <v>64.12</v>
      </c>
      <c r="CS7" s="39">
        <v>62.69</v>
      </c>
      <c r="CT7" s="39">
        <v>61.82</v>
      </c>
      <c r="CU7" s="39">
        <v>61.66</v>
      </c>
      <c r="CV7" s="39">
        <v>61.66</v>
      </c>
      <c r="CW7" s="39">
        <v>99.79</v>
      </c>
      <c r="CX7" s="39">
        <v>99.73</v>
      </c>
      <c r="CY7" s="39">
        <v>99.94</v>
      </c>
      <c r="CZ7" s="39">
        <v>99.74</v>
      </c>
      <c r="DA7" s="39">
        <v>99.68</v>
      </c>
      <c r="DB7" s="39">
        <v>99.93</v>
      </c>
      <c r="DC7" s="39">
        <v>100.12</v>
      </c>
      <c r="DD7" s="39">
        <v>100.12</v>
      </c>
      <c r="DE7" s="39">
        <v>100.03</v>
      </c>
      <c r="DF7" s="39">
        <v>100.05</v>
      </c>
      <c r="DG7" s="39">
        <v>100.05</v>
      </c>
      <c r="DH7" s="39">
        <v>34.67</v>
      </c>
      <c r="DI7" s="39">
        <v>35.82</v>
      </c>
      <c r="DJ7" s="39">
        <v>47.61</v>
      </c>
      <c r="DK7" s="39">
        <v>48.69</v>
      </c>
      <c r="DL7" s="39">
        <v>48.84</v>
      </c>
      <c r="DM7" s="39">
        <v>38.86</v>
      </c>
      <c r="DN7" s="39">
        <v>39.81</v>
      </c>
      <c r="DO7" s="39">
        <v>51.44</v>
      </c>
      <c r="DP7" s="39">
        <v>52.4</v>
      </c>
      <c r="DQ7" s="39">
        <v>53.56</v>
      </c>
      <c r="DR7" s="39">
        <v>53.56</v>
      </c>
      <c r="DS7" s="39">
        <v>17.34</v>
      </c>
      <c r="DT7" s="39">
        <v>17.12</v>
      </c>
      <c r="DU7" s="39">
        <v>17.010000000000002</v>
      </c>
      <c r="DV7" s="39">
        <v>17.010000000000002</v>
      </c>
      <c r="DW7" s="39">
        <v>16.989999999999998</v>
      </c>
      <c r="DX7" s="39">
        <v>12.13</v>
      </c>
      <c r="DY7" s="39">
        <v>13.72</v>
      </c>
      <c r="DZ7" s="39">
        <v>16.77</v>
      </c>
      <c r="EA7" s="39">
        <v>18.05</v>
      </c>
      <c r="EB7" s="39">
        <v>19.440000000000001</v>
      </c>
      <c r="EC7" s="39">
        <v>19.440000000000001</v>
      </c>
      <c r="ED7" s="39">
        <v>0.2</v>
      </c>
      <c r="EE7" s="39">
        <v>0.1</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2018-02-22T14:58:25Z</dcterms:modified>
</cp:coreProperties>
</file>