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MJ8" i="5"/>
  <c r="MA8" i="5"/>
  <c r="MA12" i="5" s="1"/>
  <c r="LZ8" i="5"/>
  <c r="LQ8" i="5"/>
  <c r="LP8" i="5"/>
  <c r="LG8" i="5"/>
  <c r="LF8" i="5"/>
  <c r="KW8" i="5"/>
  <c r="KZ12" i="5" s="1"/>
  <c r="KV8" i="5"/>
  <c r="KU8" i="5"/>
  <c r="KL8" i="5"/>
  <c r="KK8" i="5"/>
  <c r="KB8" i="5"/>
  <c r="KD12" i="5" s="1"/>
  <c r="KA8" i="5"/>
  <c r="JR8" i="5"/>
  <c r="JQ8" i="5"/>
  <c r="JH8" i="5"/>
  <c r="JJ12" i="5" s="1"/>
  <c r="JG8" i="5"/>
  <c r="IX8" i="5"/>
  <c r="IW8" i="5"/>
  <c r="IV8" i="5"/>
  <c r="IM8" i="5"/>
  <c r="IM12" i="5" s="1"/>
  <c r="IL8" i="5"/>
  <c r="IC8" i="5"/>
  <c r="IE12" i="5" s="1"/>
  <c r="IB8" i="5"/>
  <c r="HS8" i="5"/>
  <c r="HW12" i="5" s="1"/>
  <c r="HR8" i="5"/>
  <c r="HI8" i="5"/>
  <c r="HJ12" i="5" s="1"/>
  <c r="HH8" i="5"/>
  <c r="GY8" i="5"/>
  <c r="HC12" i="5" s="1"/>
  <c r="GX8" i="5"/>
  <c r="GW8" i="5"/>
  <c r="GM8" i="5"/>
  <c r="GC8" i="5"/>
  <c r="FT8" i="5"/>
  <c r="FW12" i="5" s="1"/>
  <c r="FS8" i="5"/>
  <c r="FI8" i="5"/>
  <c r="EZ8" i="5"/>
  <c r="FA12" i="5" s="1"/>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N5" i="4" s="1"/>
  <c r="O6" i="5"/>
  <c r="J5" i="4" s="1"/>
  <c r="N6" i="5"/>
  <c r="M6" i="5"/>
  <c r="GN8" i="5" s="1"/>
  <c r="GO12" i="5" s="1"/>
  <c r="L6" i="5"/>
  <c r="N3" i="4" s="1"/>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F5" i="4"/>
  <c r="B5" i="4"/>
  <c r="F3" i="4"/>
  <c r="B3" i="4"/>
  <c r="B1" i="4"/>
  <c r="FJ8" i="5" l="1"/>
  <c r="GD8" i="5"/>
  <c r="GG18" i="5"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J11" i="4"/>
  <c r="LI10" i="5"/>
  <c r="JT10" i="5"/>
  <c r="IE10" i="5"/>
  <c r="GP10" i="5"/>
  <c r="FB10" i="5"/>
  <c r="DM10" i="5"/>
  <c r="BW10" i="5"/>
  <c r="MM10" i="5"/>
  <c r="KY10" i="5"/>
  <c r="JJ10" i="5"/>
  <c r="HU10" i="5"/>
  <c r="GF10" i="5"/>
  <c r="EQ10" i="5"/>
  <c r="DC10" i="5"/>
  <c r="BL10" i="5"/>
  <c r="MC10" i="5"/>
  <c r="KN10" i="5"/>
  <c r="IZ10" i="5"/>
  <c r="HK10" i="5"/>
  <c r="FV10" i="5"/>
  <c r="EG10" i="5"/>
  <c r="CR10" i="5"/>
  <c r="BA10" i="5"/>
  <c r="FK18" i="5"/>
  <c r="FN18" i="5"/>
  <c r="FJ18" i="5"/>
  <c r="FM18" i="5"/>
  <c r="FL18" i="5"/>
  <c r="GF18" i="5"/>
  <c r="JB18" i="5"/>
  <c r="IX18" i="5"/>
  <c r="IZ12" i="5"/>
  <c r="JA18" i="5"/>
  <c r="IZ18" i="5"/>
  <c r="IY18" i="5"/>
  <c r="JT18" i="5"/>
  <c r="JV12" i="5"/>
  <c r="JR12" i="5"/>
  <c r="JS18" i="5"/>
  <c r="JV18" i="5"/>
  <c r="JR18" i="5"/>
  <c r="JU18" i="5"/>
  <c r="KP18" i="5"/>
  <c r="KL18" i="5"/>
  <c r="KN12" i="5"/>
  <c r="KO18" i="5"/>
  <c r="KN18" i="5"/>
  <c r="KM18" i="5"/>
  <c r="KO12" i="5"/>
  <c r="E10" i="5"/>
  <c r="EZ12" i="5"/>
  <c r="FD12" i="5"/>
  <c r="FM12" i="5"/>
  <c r="FV12" i="5"/>
  <c r="GN12" i="5"/>
  <c r="GR12" i="5"/>
  <c r="HM12" i="5"/>
  <c r="IX12" i="5"/>
  <c r="JH12" i="5"/>
  <c r="JS12" i="5"/>
  <c r="KC12" i="5"/>
  <c r="KP12" i="5"/>
  <c r="GZ18" i="5"/>
  <c r="HB12" i="5"/>
  <c r="HC18" i="5"/>
  <c r="GY18" i="5"/>
  <c r="HB18" i="5"/>
  <c r="HA18" i="5"/>
  <c r="HV18" i="5"/>
  <c r="HT12" i="5"/>
  <c r="HU18" i="5"/>
  <c r="HT18" i="5"/>
  <c r="HW18" i="5"/>
  <c r="HS18" i="5"/>
  <c r="IN18" i="5"/>
  <c r="IP12" i="5"/>
  <c r="IQ18" i="5"/>
  <c r="IM18" i="5"/>
  <c r="IP18" i="5"/>
  <c r="IO18" i="5"/>
  <c r="LI18" i="5"/>
  <c r="LK12" i="5"/>
  <c r="LG12" i="5"/>
  <c r="LH18" i="5"/>
  <c r="LJ12" i="5"/>
  <c r="LK18" i="5"/>
  <c r="LG18" i="5"/>
  <c r="LJ18" i="5"/>
  <c r="LH12" i="5"/>
  <c r="ME18" i="5"/>
  <c r="MA18" i="5"/>
  <c r="MC12" i="5"/>
  <c r="MD18" i="5"/>
  <c r="MB12" i="5"/>
  <c r="MC18" i="5"/>
  <c r="MB18" i="5"/>
  <c r="MD12" i="5"/>
  <c r="B10" i="5"/>
  <c r="F10" i="5"/>
  <c r="FJ12" i="5"/>
  <c r="FN12" i="5"/>
  <c r="GF12" i="5"/>
  <c r="GY12" i="5"/>
  <c r="HI12" i="5"/>
  <c r="HS12" i="5"/>
  <c r="ID12" i="5"/>
  <c r="IN12" i="5"/>
  <c r="IY12" i="5"/>
  <c r="JT12" i="5"/>
  <c r="ME12" i="5"/>
  <c r="FB18" i="5"/>
  <c r="FA18" i="5"/>
  <c r="FD18" i="5"/>
  <c r="EZ18" i="5"/>
  <c r="FC18" i="5"/>
  <c r="FX18" i="5"/>
  <c r="FT18" i="5"/>
  <c r="FW18" i="5"/>
  <c r="FV18" i="5"/>
  <c r="FU18" i="5"/>
  <c r="GP18" i="5"/>
  <c r="GO18" i="5"/>
  <c r="GR18" i="5"/>
  <c r="GN18" i="5"/>
  <c r="GQ18" i="5"/>
  <c r="JK18" i="5"/>
  <c r="JI12" i="5"/>
  <c r="JJ18" i="5"/>
  <c r="JI18" i="5"/>
  <c r="JL18" i="5"/>
  <c r="JH18" i="5"/>
  <c r="KC18" i="5"/>
  <c r="KE12" i="5"/>
  <c r="KF18" i="5"/>
  <c r="KB18" i="5"/>
  <c r="KE18" i="5"/>
  <c r="KD18" i="5"/>
  <c r="KF12" i="5"/>
  <c r="C10" i="5"/>
  <c r="FB12" i="5"/>
  <c r="FK12" i="5"/>
  <c r="FT12" i="5"/>
  <c r="FX12" i="5"/>
  <c r="GP12" i="5"/>
  <c r="GZ12" i="5"/>
  <c r="HU12" i="5"/>
  <c r="IO12" i="5"/>
  <c r="JA12" i="5"/>
  <c r="JK12" i="5"/>
  <c r="JU12" i="5"/>
  <c r="KL12" i="5"/>
  <c r="LI12" i="5"/>
  <c r="HM18" i="5"/>
  <c r="HI18" i="5"/>
  <c r="HK12" i="5"/>
  <c r="HL18" i="5"/>
  <c r="HK18" i="5"/>
  <c r="HJ18" i="5"/>
  <c r="IE18" i="5"/>
  <c r="IG12" i="5"/>
  <c r="IC12" i="5"/>
  <c r="ID18" i="5"/>
  <c r="IG18" i="5"/>
  <c r="IC18" i="5"/>
  <c r="IF18"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FC12" i="5"/>
  <c r="FL12" i="5"/>
  <c r="FU12" i="5"/>
  <c r="GD12" i="5"/>
  <c r="GH12" i="5"/>
  <c r="GQ12" i="5"/>
  <c r="HA12" i="5"/>
  <c r="HL12" i="5"/>
  <c r="HV12" i="5"/>
  <c r="IF12" i="5"/>
  <c r="IQ12" i="5"/>
  <c r="JB12" i="5"/>
  <c r="JL12" i="5"/>
  <c r="KB12" i="5"/>
  <c r="KM12" i="5"/>
  <c r="LR12" i="5"/>
  <c r="GH18" i="5" l="1"/>
  <c r="GE12" i="5"/>
  <c r="GE18" i="5"/>
  <c r="GG12" i="5"/>
  <c r="GD18"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AZ16" i="5"/>
  <c r="ML10" i="5"/>
  <c r="KX10" i="5"/>
  <c r="JI10" i="5"/>
  <c r="HT10" i="5"/>
  <c r="GE10" i="5"/>
  <c r="EP10" i="5"/>
  <c r="DB10" i="5"/>
  <c r="BK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N11" i="4"/>
  <c r="LU10" i="5"/>
  <c r="KF10" i="5"/>
  <c r="IQ10" i="5"/>
  <c r="HC10" i="5"/>
  <c r="FN10" i="5"/>
  <c r="DY10" i="5"/>
  <c r="CJ10" i="5"/>
  <c r="LK10" i="5"/>
  <c r="JV10" i="5"/>
  <c r="IG10" i="5"/>
  <c r="GR10" i="5"/>
  <c r="FD10" i="5"/>
  <c r="DO10" i="5"/>
  <c r="BY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F11" i="4"/>
  <c r="MA10" i="5"/>
  <c r="KL10" i="5"/>
  <c r="IX10" i="5"/>
  <c r="HI10" i="5"/>
  <c r="FT10" i="5"/>
  <c r="EE10" i="5"/>
  <c r="CP10" i="5"/>
  <c r="AY10" i="5"/>
  <c r="LQ10" i="5"/>
  <c r="KB10" i="5"/>
  <c r="IM10" i="5"/>
  <c r="GY10" i="5"/>
  <c r="FJ10" i="5"/>
  <c r="DU10" i="5"/>
  <c r="CF10" i="5"/>
  <c r="LG10" i="5"/>
  <c r="JR10" i="5"/>
  <c r="IC10" i="5"/>
  <c r="GN10" i="5"/>
  <c r="EZ10" i="5"/>
  <c r="DK10" i="5"/>
  <c r="BU10" i="5"/>
</calcChain>
</file>

<file path=xl/sharedStrings.xml><?xml version="1.0" encoding="utf-8"?>
<sst xmlns="http://schemas.openxmlformats.org/spreadsheetml/2006/main" count="801" uniqueCount="185">
  <si>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</si>
  <si>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</si>
  <si>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</si>
  <si>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</si>
  <si>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</si>
  <si>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</si>
  <si>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</si>
  <si>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</si>
  <si>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利益剰余金は発生していない。</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</si>
  <si>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</si>
  <si>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</si>
  <si>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</si>
  <si>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</si>
  <si>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</si>
  <si>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</si>
  <si>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</si>
  <si>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</si>
  <si>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</si>
  <si>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</si>
  <si>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</si>
  <si>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</si>
  <si>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</si>
  <si>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</si>
  <si>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</si>
  <si>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</si>
  <si>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</si>
  <si>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</si>
  <si>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</si>
  <si>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</si>
  <si>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</si>
  <si>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</si>
  <si>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</si>
  <si>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</si>
  <si>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</si>
  <si>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</si>
  <si>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</si>
  <si>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</si>
  <si>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</si>
  <si>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</si>
  <si>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</si>
  <si>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</si>
  <si>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</si>
  <si>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</si>
  <si>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</si>
  <si>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</si>
  <si>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</si>
  <si>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</si>
  <si>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</si>
  <si>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</si>
  <si>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</si>
  <si>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</si>
  <si>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</si>
  <si>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</si>
  <si>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</si>
  <si>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</si>
  <si>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</si>
  <si>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</si>
  <si>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</si>
  <si>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</si>
  <si>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</si>
  <si>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</si>
  <si>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</si>
  <si>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</si>
  <si>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</si>
  <si>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</si>
  <si>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</si>
  <si>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</si>
  <si>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</si>
  <si>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</si>
  <si>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</si>
  <si>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</si>
  <si>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</si>
  <si>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</si>
  <si>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</si>
  <si>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</si>
  <si>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</si>
  <si>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</si>
  <si>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</si>
  <si>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</si>
  <si>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</si>
  <si>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</si>
  <si>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</si>
  <si>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</si>
  <si>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</si>
  <si>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</si>
  <si>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</si>
  <si>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</si>
  <si>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</si>
  <si>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</si>
  <si>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</si>
  <si>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</si>
  <si>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</si>
  <si>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</si>
  <si>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</si>
  <si>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</si>
  <si>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</si>
  <si>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</si>
  <si>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</si>
  <si>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</si>
  <si>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</si>
  <si>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</si>
  <si>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</si>
  <si>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</si>
  <si>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</si>
  <si>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</si>
  <si>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</si>
  <si>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</si>
  <si>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</si>
  <si>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</si>
  <si>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</si>
  <si>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</si>
  <si>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</si>
  <si>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</si>
  <si>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</si>
  <si>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</si>
  <si>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</si>
  <si>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</si>
  <si>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260002</t>
  </si>
  <si>
    <t>46</t>
  </si>
  <si>
    <t>04</t>
  </si>
  <si>
    <t>0</t>
  </si>
  <si>
    <t>000</t>
  </si>
  <si>
    <t>京都府</t>
  </si>
  <si>
    <t>法適用</t>
  </si>
  <si>
    <t>電気事業</t>
  </si>
  <si>
    <t/>
  </si>
  <si>
    <t>-</t>
  </si>
  <si>
    <t>平成32年3月31日　大野発電所</t>
  </si>
  <si>
    <t>平成33年12月31日　太鼓山風力発電所</t>
  </si>
  <si>
    <t>無</t>
  </si>
  <si>
    <t>関西電力株式会社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</si>
  <si>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</si>
  <si>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</si>
  <si>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</si>
  <si>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</si>
  <si>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</si>
  <si>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</si>
  <si>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</si>
  <si>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</si>
  <si>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</si>
  <si>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</si>
  <si>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</si>
  <si>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</si>
  <si>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</si>
  <si>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</si>
  <si>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</si>
  <si>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</si>
  <si>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</si>
  <si>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</si>
  <si>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</si>
  <si>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</si>
  <si>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</si>
  <si>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</si>
  <si>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</si>
  <si>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</si>
  <si>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</si>
  <si>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</si>
  <si>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</si>
  <si>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</si>
  <si>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</si>
  <si>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</si>
  <si>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</si>
  <si>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</si>
  <si>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</si>
  <si>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</si>
  <si>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</si>
  <si>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</si>
  <si>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</si>
  <si>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</si>
  <si>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</si>
  <si>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</si>
  <si>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</si>
  <si>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</si>
  <si>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</si>
  <si>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</si>
  <si>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</si>
  <si>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</si>
  <si>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</si>
  <si>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</si>
  <si>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</si>
  <si>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</si>
  <si>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</si>
  <si>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t>　電気事業は、水力発電事業が黒字傾向で推移しているものの、風力発電事業で毎年度赤字を計上しており、事業会計全体では未処理欠損金が発生している状況です。
　水力発電事業は、平成31年度まで関西電力と総括原価方式により基本契約を締結しているため、安定的な経営を見込めるものの、平成32年度以降の運営形態について、京都府のエネルギー施策も踏まえた検討が必要です。
　風力発電事業は、平成33年度に風車の設計耐用年限を迎え、固定価格買取制度に基づく売電契約も終了することから、それまでには事業を廃止する予定です。なお、その後は同サイト内で新たに風力発電事業を行う民間事業者を誘致する方針です。
　今後は、将来の電気事業のあり方を検討し、平成32年度を目途に策定を予定している経営戦略へ検討結果を盛り込む予定です。</t>
    <rPh sb="1" eb="3">
      <t>デンキ</t>
    </rPh>
    <rPh sb="3" eb="5">
      <t>ジギョウ</t>
    </rPh>
    <rPh sb="77" eb="79">
      <t>スイリョク</t>
    </rPh>
    <rPh sb="79" eb="81">
      <t>ハツデン</t>
    </rPh>
    <rPh sb="81" eb="83">
      <t>ジギョウ</t>
    </rPh>
    <rPh sb="85" eb="87">
      <t>ヘイセイ</t>
    </rPh>
    <rPh sb="89" eb="91">
      <t>ネンド</t>
    </rPh>
    <rPh sb="93" eb="95">
      <t>カンサイ</t>
    </rPh>
    <rPh sb="95" eb="97">
      <t>デンリョク</t>
    </rPh>
    <rPh sb="98" eb="100">
      <t>ソウカツ</t>
    </rPh>
    <rPh sb="100" eb="102">
      <t>ゲンカ</t>
    </rPh>
    <rPh sb="102" eb="104">
      <t>ホウシキ</t>
    </rPh>
    <rPh sb="107" eb="109">
      <t>キホン</t>
    </rPh>
    <rPh sb="109" eb="111">
      <t>ケイヤク</t>
    </rPh>
    <rPh sb="112" eb="114">
      <t>テイケツ</t>
    </rPh>
    <rPh sb="121" eb="124">
      <t>アンテイテキ</t>
    </rPh>
    <rPh sb="125" eb="127">
      <t>ケイエイ</t>
    </rPh>
    <rPh sb="128" eb="130">
      <t>ミコ</t>
    </rPh>
    <rPh sb="136" eb="138">
      <t>ヘイセイ</t>
    </rPh>
    <rPh sb="140" eb="142">
      <t>ネンド</t>
    </rPh>
    <rPh sb="142" eb="144">
      <t>イコウ</t>
    </rPh>
    <rPh sb="145" eb="147">
      <t>ウンエイ</t>
    </rPh>
    <rPh sb="147" eb="149">
      <t>ケイタイ</t>
    </rPh>
    <rPh sb="154" eb="157">
      <t>キョウトフ</t>
    </rPh>
    <rPh sb="163" eb="165">
      <t>セサク</t>
    </rPh>
    <rPh sb="166" eb="167">
      <t>フ</t>
    </rPh>
    <rPh sb="170" eb="172">
      <t>ケントウ</t>
    </rPh>
    <rPh sb="173" eb="175">
      <t>ヒツヨウ</t>
    </rPh>
    <rPh sb="180" eb="182">
      <t>フウリョク</t>
    </rPh>
    <rPh sb="182" eb="184">
      <t>ハツデン</t>
    </rPh>
    <rPh sb="184" eb="186">
      <t>ジギョウ</t>
    </rPh>
    <rPh sb="188" eb="190">
      <t>ヘイセイ</t>
    </rPh>
    <rPh sb="192" eb="194">
      <t>ネンド</t>
    </rPh>
    <rPh sb="195" eb="197">
      <t>フウシャ</t>
    </rPh>
    <rPh sb="198" eb="200">
      <t>セッケイ</t>
    </rPh>
    <rPh sb="200" eb="202">
      <t>タイヨウ</t>
    </rPh>
    <rPh sb="202" eb="204">
      <t>ネンゲン</t>
    </rPh>
    <rPh sb="205" eb="206">
      <t>ムカ</t>
    </rPh>
    <rPh sb="208" eb="210">
      <t>コテイ</t>
    </rPh>
    <rPh sb="210" eb="212">
      <t>カカク</t>
    </rPh>
    <rPh sb="212" eb="214">
      <t>カイトリ</t>
    </rPh>
    <rPh sb="214" eb="216">
      <t>セイド</t>
    </rPh>
    <rPh sb="217" eb="218">
      <t>モト</t>
    </rPh>
    <rPh sb="220" eb="222">
      <t>バイデン</t>
    </rPh>
    <rPh sb="222" eb="224">
      <t>ケイヤク</t>
    </rPh>
    <rPh sb="225" eb="227">
      <t>シュウリョウ</t>
    </rPh>
    <rPh sb="240" eb="242">
      <t>ジギョウ</t>
    </rPh>
    <rPh sb="243" eb="245">
      <t>ハイシ</t>
    </rPh>
    <rPh sb="247" eb="249">
      <t>ヨテイ</t>
    </rPh>
    <rPh sb="257" eb="258">
      <t>アト</t>
    </rPh>
    <rPh sb="259" eb="260">
      <t>オナ</t>
    </rPh>
    <rPh sb="263" eb="264">
      <t>ナイ</t>
    </rPh>
    <rPh sb="265" eb="266">
      <t>アラ</t>
    </rPh>
    <rPh sb="268" eb="270">
      <t>フウリョク</t>
    </rPh>
    <rPh sb="270" eb="272">
      <t>ハツデン</t>
    </rPh>
    <rPh sb="272" eb="274">
      <t>ジギョウ</t>
    </rPh>
    <rPh sb="275" eb="276">
      <t>オコナ</t>
    </rPh>
    <rPh sb="277" eb="279">
      <t>ミンカン</t>
    </rPh>
    <rPh sb="279" eb="282">
      <t>ジギョウシャ</t>
    </rPh>
    <rPh sb="283" eb="285">
      <t>ユウチ</t>
    </rPh>
    <rPh sb="287" eb="289">
      <t>ホウシン</t>
    </rPh>
    <rPh sb="294" eb="296">
      <t>コンゴ</t>
    </rPh>
    <rPh sb="298" eb="300">
      <t>ショウライ</t>
    </rPh>
    <rPh sb="301" eb="303">
      <t>デンキ</t>
    </rPh>
    <rPh sb="303" eb="305">
      <t>ジギョウ</t>
    </rPh>
    <rPh sb="308" eb="309">
      <t>カタ</t>
    </rPh>
    <rPh sb="310" eb="312">
      <t>ケントウ</t>
    </rPh>
    <rPh sb="314" eb="316">
      <t>ヘイセイ</t>
    </rPh>
    <rPh sb="321" eb="323">
      <t>メド</t>
    </rPh>
    <rPh sb="324" eb="326">
      <t>サクテイ</t>
    </rPh>
    <rPh sb="327" eb="329">
      <t>ヨテイ</t>
    </rPh>
    <rPh sb="338" eb="340">
      <t>ケントウ</t>
    </rPh>
    <rPh sb="340" eb="342">
      <t>ケッカ</t>
    </rPh>
    <rPh sb="343" eb="344">
      <t>モ</t>
    </rPh>
    <rPh sb="345" eb="346">
      <t>コ</t>
    </rPh>
    <rPh sb="347" eb="349">
      <t>ヨテイ</t>
    </rPh>
    <phoneticPr fontId="3"/>
  </si>
  <si>
    <t>　①経常収支比率は100％を上回っているものの、②営業収支比率は、100％を下回っており、営業収益で営業費用を賄えない傾向にあります。また、両指標とも全国平均を下回り続けています。
　平成27年度は、風力発電事業において、３基の風車撤去に係る費用を計上したこと等により比率が低下しましたが、平成28年度には例年の水準に回復しています。
　発電型式別の収支（電気事業会計では、水力発電事業及び風力発電事業を運営しており、各事業で運営方針等を決定していることから、水力発電事業及び風力発電事業の２つを報告セグメントとしています。）では、水力発電事業が黒字傾向で推移しているものの、風力発電事業で毎年度赤字を計上していることから、電気事業会計全体では未処理欠損金が発生している状況です。
　③流動比率は、全国平均を下回っていますが、100％を大きく上回っており、短期的な債務の支払能力に問題はありません。
　④供給原価は、全国平均を上回る傾向が続いています。
　平成24年度は、水力発電事業において、水車発電機のオーバーホールに伴う発電停止等により発電電力量が大きく減少したため、平成27年度は、風力発電事業において３基の風車撤去に係る費用を計上したこと等により費用が増加したため、全国平均を大きく上回る結果となりました。
　⑤EBITDAは、全国平均を大きく下回っており、その差も拡大傾向にあります。本府の電気事業の経営規模が小さいためです（最大出力合計:13.3千kW⇔全国平均:88.2千kW）。
　特に下回っている平成27年度は、３基の風車撤去等により費用が増加したためです。</t>
    <rPh sb="2" eb="4">
      <t>ケイジョウ</t>
    </rPh>
    <rPh sb="4" eb="6">
      <t>シュウシ</t>
    </rPh>
    <rPh sb="6" eb="8">
      <t>ヒリツ</t>
    </rPh>
    <rPh sb="14" eb="16">
      <t>ウワマワ</t>
    </rPh>
    <rPh sb="25" eb="27">
      <t>エイギョウ</t>
    </rPh>
    <rPh sb="27" eb="29">
      <t>シュウシ</t>
    </rPh>
    <rPh sb="29" eb="31">
      <t>ヒリツ</t>
    </rPh>
    <rPh sb="38" eb="40">
      <t>シタマワ</t>
    </rPh>
    <rPh sb="45" eb="47">
      <t>エイギョウ</t>
    </rPh>
    <rPh sb="47" eb="49">
      <t>シュウエキ</t>
    </rPh>
    <rPh sb="50" eb="52">
      <t>エイギョウ</t>
    </rPh>
    <rPh sb="52" eb="54">
      <t>ヒヨウ</t>
    </rPh>
    <rPh sb="55" eb="56">
      <t>マカナ</t>
    </rPh>
    <rPh sb="59" eb="61">
      <t>ケイコウ</t>
    </rPh>
    <rPh sb="70" eb="71">
      <t>リョウ</t>
    </rPh>
    <rPh sb="71" eb="73">
      <t>シヒョウ</t>
    </rPh>
    <rPh sb="75" eb="77">
      <t>ゼンコク</t>
    </rPh>
    <rPh sb="77" eb="79">
      <t>ヘイキン</t>
    </rPh>
    <rPh sb="80" eb="82">
      <t>シタマワ</t>
    </rPh>
    <rPh sb="83" eb="84">
      <t>ツヅ</t>
    </rPh>
    <rPh sb="92" eb="94">
      <t>ヘイセイ</t>
    </rPh>
    <rPh sb="96" eb="98">
      <t>ネンド</t>
    </rPh>
    <rPh sb="100" eb="102">
      <t>フウリョク</t>
    </rPh>
    <rPh sb="102" eb="104">
      <t>ハツデン</t>
    </rPh>
    <rPh sb="104" eb="106">
      <t>ジギョウ</t>
    </rPh>
    <rPh sb="112" eb="113">
      <t>キ</t>
    </rPh>
    <rPh sb="114" eb="116">
      <t>フウシャ</t>
    </rPh>
    <rPh sb="116" eb="118">
      <t>テッキョ</t>
    </rPh>
    <rPh sb="119" eb="120">
      <t>カカ</t>
    </rPh>
    <rPh sb="121" eb="123">
      <t>ヒヨウ</t>
    </rPh>
    <rPh sb="124" eb="126">
      <t>ケイジョウ</t>
    </rPh>
    <rPh sb="130" eb="131">
      <t>ナド</t>
    </rPh>
    <rPh sb="134" eb="136">
      <t>ヒリツ</t>
    </rPh>
    <rPh sb="137" eb="139">
      <t>テイカ</t>
    </rPh>
    <rPh sb="145" eb="147">
      <t>ヘイセイ</t>
    </rPh>
    <rPh sb="149" eb="151">
      <t>ネンド</t>
    </rPh>
    <rPh sb="153" eb="155">
      <t>レイネン</t>
    </rPh>
    <rPh sb="156" eb="158">
      <t>スイジュン</t>
    </rPh>
    <rPh sb="159" eb="161">
      <t>カイフク</t>
    </rPh>
    <rPh sb="171" eb="173">
      <t>ケイシキ</t>
    </rPh>
    <rPh sb="344" eb="346">
      <t>リュウドウ</t>
    </rPh>
    <rPh sb="346" eb="348">
      <t>ヒリツ</t>
    </rPh>
    <rPh sb="350" eb="352">
      <t>ゼンコク</t>
    </rPh>
    <rPh sb="352" eb="354">
      <t>ヘイキン</t>
    </rPh>
    <rPh sb="355" eb="357">
      <t>シタマワ</t>
    </rPh>
    <rPh sb="369" eb="370">
      <t>オオ</t>
    </rPh>
    <rPh sb="372" eb="374">
      <t>ウワマワ</t>
    </rPh>
    <rPh sb="379" eb="382">
      <t>タンキテキ</t>
    </rPh>
    <rPh sb="383" eb="385">
      <t>サイム</t>
    </rPh>
    <rPh sb="386" eb="388">
      <t>シハライ</t>
    </rPh>
    <rPh sb="388" eb="390">
      <t>ノウリョク</t>
    </rPh>
    <rPh sb="391" eb="393">
      <t>モンダイ</t>
    </rPh>
    <rPh sb="411" eb="413">
      <t>ゼンコク</t>
    </rPh>
    <rPh sb="413" eb="415">
      <t>ヘイキン</t>
    </rPh>
    <rPh sb="416" eb="418">
      <t>ウワマワ</t>
    </rPh>
    <rPh sb="419" eb="421">
      <t>ケイコウ</t>
    </rPh>
    <rPh sb="422" eb="423">
      <t>ツヅ</t>
    </rPh>
    <rPh sb="431" eb="433">
      <t>ヘイセイ</t>
    </rPh>
    <rPh sb="435" eb="437">
      <t>ネンド</t>
    </rPh>
    <rPh sb="439" eb="441">
      <t>スイリョク</t>
    </rPh>
    <rPh sb="441" eb="443">
      <t>ハツデン</t>
    </rPh>
    <rPh sb="443" eb="445">
      <t>ジギョウ</t>
    </rPh>
    <rPh sb="450" eb="452">
      <t>スイシャ</t>
    </rPh>
    <rPh sb="452" eb="455">
      <t>ハツデンキ</t>
    </rPh>
    <rPh sb="464" eb="465">
      <t>トモナ</t>
    </rPh>
    <rPh sb="466" eb="468">
      <t>ハツデン</t>
    </rPh>
    <rPh sb="468" eb="470">
      <t>テイシ</t>
    </rPh>
    <rPh sb="470" eb="471">
      <t>トウ</t>
    </rPh>
    <rPh sb="474" eb="476">
      <t>ハツデン</t>
    </rPh>
    <rPh sb="476" eb="479">
      <t>デンリョクリョウ</t>
    </rPh>
    <rPh sb="480" eb="481">
      <t>オオ</t>
    </rPh>
    <rPh sb="483" eb="485">
      <t>ゲンショウ</t>
    </rPh>
    <rPh sb="541" eb="543">
      <t>ゼンコク</t>
    </rPh>
    <rPh sb="543" eb="545">
      <t>ヘイキン</t>
    </rPh>
    <rPh sb="546" eb="547">
      <t>オオ</t>
    </rPh>
    <rPh sb="549" eb="551">
      <t>ウワマワ</t>
    </rPh>
    <rPh sb="552" eb="554">
      <t>ケッカ</t>
    </rPh>
    <rPh sb="573" eb="575">
      <t>ゼンコク</t>
    </rPh>
    <rPh sb="575" eb="577">
      <t>ヘイキン</t>
    </rPh>
    <rPh sb="578" eb="579">
      <t>オオ</t>
    </rPh>
    <rPh sb="581" eb="583">
      <t>シタマワ</t>
    </rPh>
    <rPh sb="590" eb="591">
      <t>サ</t>
    </rPh>
    <rPh sb="592" eb="594">
      <t>カクダイ</t>
    </rPh>
    <rPh sb="594" eb="596">
      <t>ケイコウ</t>
    </rPh>
    <rPh sb="602" eb="603">
      <t>ホン</t>
    </rPh>
    <rPh sb="603" eb="604">
      <t>フ</t>
    </rPh>
    <rPh sb="605" eb="607">
      <t>デンキ</t>
    </rPh>
    <rPh sb="607" eb="609">
      <t>ジギョウ</t>
    </rPh>
    <rPh sb="610" eb="612">
      <t>ケイエイ</t>
    </rPh>
    <rPh sb="612" eb="614">
      <t>キボ</t>
    </rPh>
    <rPh sb="615" eb="616">
      <t>チイ</t>
    </rPh>
    <rPh sb="623" eb="625">
      <t>サイダイ</t>
    </rPh>
    <rPh sb="625" eb="627">
      <t>シュツリョク</t>
    </rPh>
    <rPh sb="627" eb="629">
      <t>ゴウケイ</t>
    </rPh>
    <rPh sb="634" eb="635">
      <t>セン</t>
    </rPh>
    <rPh sb="638" eb="640">
      <t>ゼンコク</t>
    </rPh>
    <rPh sb="640" eb="642">
      <t>ヘイキン</t>
    </rPh>
    <rPh sb="647" eb="648">
      <t>セン</t>
    </rPh>
    <rPh sb="654" eb="655">
      <t>トク</t>
    </rPh>
    <rPh sb="656" eb="658">
      <t>シタマワ</t>
    </rPh>
    <rPh sb="666" eb="668">
      <t>ネンド</t>
    </rPh>
    <rPh sb="671" eb="672">
      <t>キ</t>
    </rPh>
    <rPh sb="681" eb="683">
      <t>ヒヨウ</t>
    </rPh>
    <rPh sb="684" eb="686">
      <t>ゾウカ</t>
    </rPh>
    <phoneticPr fontId="3"/>
  </si>
  <si>
    <t>○　水力発電
　①設備利用率は、概ね全国平均並みで推移しています。
　平成24年度は、水車発電機のオーバーホールに伴う発電停止により大きく低下しましたが、平成28年度は、供給電力量が目標電力量を上回ったため、上昇しています。
　②修繕費比率は、概ね全国平均を下回っています。
　平成26年度は、屋外GIS開閉装置修繕工事により修繕費が増加したため、大きく上昇し、全国平均を上回っています。
　③企業債残高対料金収入比率は、全国平均を大きく下回っており、企業債償還が経営を圧迫していません。
　④資産の健全性を保つため、計画的に施設更新を行っており、有形固定資産減価償却率は全国平均と同水準となっています。
　⑤FIT収入割合はゼロとなっています。水力発電事業では、関西電力株式会社との長期基本契約に基づき、総括原価により売電単価を設定し、売電しているためです。
○　風力発電
　①設備利用率は、全国平均を下回って推移しています。
　平成25年度は、風車落下事故により長期間発電停止したため、大幅に低下していますが、平成27～28年度は、安定的な運転継続により10％台に回復しています。
　②修繕費比率は、全国平均を下回って推移しています。
　平成25年度以降は、風車３基の稼働停止及び撤去により低下しています。
　③企業債残高対料金収入比率は、平成28年度をもって企業債の償還が完了したことで０になっています。
　平成25年度は、風車落下事故により長期間発電停止し、料金収入が減少したため、大幅に上昇しています。
　④有形固定資産減価償却率は、全国平均を上回って推移しています。太鼓山風力発電所の風車の法定耐用年数が近づいているため（平成31年度）、高い水準となっています。平成26年度以降に上昇しているのは、公営企業の会計制度見直しによるものです。
　⑤FIT収入割合は100％です。風力発電事業では、発電電力の全量を固定価格買取制度に基づき関西電力株式会社へ売電しています。
　なお、風力発電事業（太鼓山風力発電所）は、FIT適用終了（H33）までに事業廃止の予定です。</t>
    <rPh sb="2" eb="4">
      <t>スイリョク</t>
    </rPh>
    <rPh sb="4" eb="6">
      <t>ハツデン</t>
    </rPh>
    <rPh sb="9" eb="11">
      <t>セツビ</t>
    </rPh>
    <rPh sb="11" eb="14">
      <t>リヨウリツ</t>
    </rPh>
    <rPh sb="16" eb="17">
      <t>オオム</t>
    </rPh>
    <rPh sb="18" eb="20">
      <t>ゼンコク</t>
    </rPh>
    <rPh sb="20" eb="22">
      <t>ヘイキン</t>
    </rPh>
    <rPh sb="22" eb="23">
      <t>ナ</t>
    </rPh>
    <rPh sb="25" eb="27">
      <t>スイイ</t>
    </rPh>
    <rPh sb="35" eb="37">
      <t>ヘイセイ</t>
    </rPh>
    <rPh sb="39" eb="41">
      <t>ネンド</t>
    </rPh>
    <rPh sb="66" eb="67">
      <t>オオ</t>
    </rPh>
    <rPh sb="69" eb="71">
      <t>テイカ</t>
    </rPh>
    <rPh sb="77" eb="79">
      <t>ヘイセイ</t>
    </rPh>
    <rPh sb="81" eb="83">
      <t>ネンド</t>
    </rPh>
    <rPh sb="85" eb="87">
      <t>キョウキュウ</t>
    </rPh>
    <rPh sb="87" eb="90">
      <t>デンリョクリョウ</t>
    </rPh>
    <rPh sb="91" eb="93">
      <t>モクヒョウ</t>
    </rPh>
    <rPh sb="93" eb="96">
      <t>デンリョクリョウ</t>
    </rPh>
    <rPh sb="97" eb="99">
      <t>ウワマワ</t>
    </rPh>
    <rPh sb="104" eb="106">
      <t>ジョウショウ</t>
    </rPh>
    <rPh sb="115" eb="118">
      <t>シュウゼンヒ</t>
    </rPh>
    <rPh sb="118" eb="120">
      <t>ヒリツ</t>
    </rPh>
    <rPh sb="122" eb="123">
      <t>オオム</t>
    </rPh>
    <rPh sb="124" eb="126">
      <t>ゼンコク</t>
    </rPh>
    <rPh sb="126" eb="128">
      <t>ヘイキン</t>
    </rPh>
    <rPh sb="129" eb="131">
      <t>シタマワ</t>
    </rPh>
    <rPh sb="139" eb="141">
      <t>ヘイセイ</t>
    </rPh>
    <rPh sb="143" eb="145">
      <t>ネンド</t>
    </rPh>
    <rPh sb="147" eb="149">
      <t>ヤガイ</t>
    </rPh>
    <rPh sb="152" eb="154">
      <t>カイヘイ</t>
    </rPh>
    <rPh sb="154" eb="156">
      <t>ソウチ</t>
    </rPh>
    <rPh sb="156" eb="158">
      <t>シュウゼン</t>
    </rPh>
    <rPh sb="158" eb="160">
      <t>コウジ</t>
    </rPh>
    <rPh sb="163" eb="166">
      <t>シュウゼンヒ</t>
    </rPh>
    <rPh sb="167" eb="169">
      <t>ゾウカ</t>
    </rPh>
    <rPh sb="174" eb="175">
      <t>オオ</t>
    </rPh>
    <rPh sb="177" eb="179">
      <t>ジョウショウ</t>
    </rPh>
    <rPh sb="181" eb="183">
      <t>ゼンコク</t>
    </rPh>
    <rPh sb="183" eb="185">
      <t>ヘイキン</t>
    </rPh>
    <rPh sb="186" eb="188">
      <t>ウワマワ</t>
    </rPh>
    <rPh sb="197" eb="200">
      <t>キギョウサイ</t>
    </rPh>
    <rPh sb="200" eb="202">
      <t>ザンダカ</t>
    </rPh>
    <rPh sb="202" eb="203">
      <t>タイ</t>
    </rPh>
    <rPh sb="203" eb="205">
      <t>リョウキン</t>
    </rPh>
    <rPh sb="205" eb="207">
      <t>シュウニュウ</t>
    </rPh>
    <rPh sb="207" eb="209">
      <t>ヒリツ</t>
    </rPh>
    <rPh sb="211" eb="213">
      <t>ゼンコク</t>
    </rPh>
    <rPh sb="213" eb="215">
      <t>ヘイキン</t>
    </rPh>
    <rPh sb="216" eb="217">
      <t>オオ</t>
    </rPh>
    <rPh sb="219" eb="221">
      <t>シタマワ</t>
    </rPh>
    <rPh sb="226" eb="229">
      <t>キギョウサイ</t>
    </rPh>
    <rPh sb="229" eb="231">
      <t>ショウカン</t>
    </rPh>
    <rPh sb="232" eb="234">
      <t>ケイエイ</t>
    </rPh>
    <rPh sb="235" eb="237">
      <t>アッパク</t>
    </rPh>
    <rPh sb="247" eb="249">
      <t>シサン</t>
    </rPh>
    <rPh sb="250" eb="253">
      <t>ケンゼンセイ</t>
    </rPh>
    <rPh sb="254" eb="255">
      <t>タモ</t>
    </rPh>
    <rPh sb="259" eb="262">
      <t>ケイカクテキ</t>
    </rPh>
    <rPh sb="263" eb="265">
      <t>シセツ</t>
    </rPh>
    <rPh sb="265" eb="267">
      <t>コウシン</t>
    </rPh>
    <rPh sb="268" eb="269">
      <t>オコナ</t>
    </rPh>
    <rPh sb="291" eb="294">
      <t>ドウスイジュン</t>
    </rPh>
    <rPh sb="323" eb="325">
      <t>スイリョク</t>
    </rPh>
    <rPh sb="325" eb="327">
      <t>ハツデン</t>
    </rPh>
    <rPh sb="327" eb="329">
      <t>ジギョウ</t>
    </rPh>
    <rPh sb="332" eb="334">
      <t>カンサイ</t>
    </rPh>
    <rPh sb="334" eb="336">
      <t>デンリョク</t>
    </rPh>
    <rPh sb="336" eb="340">
      <t>カブシキガイシャ</t>
    </rPh>
    <rPh sb="342" eb="344">
      <t>チョウキ</t>
    </rPh>
    <rPh sb="344" eb="346">
      <t>キホン</t>
    </rPh>
    <rPh sb="346" eb="348">
      <t>ケイヤク</t>
    </rPh>
    <rPh sb="349" eb="350">
      <t>モト</t>
    </rPh>
    <rPh sb="353" eb="355">
      <t>ソウカツ</t>
    </rPh>
    <rPh sb="355" eb="357">
      <t>ゲンカ</t>
    </rPh>
    <rPh sb="360" eb="362">
      <t>バイデン</t>
    </rPh>
    <rPh sb="362" eb="364">
      <t>タンカ</t>
    </rPh>
    <rPh sb="365" eb="367">
      <t>セッテイ</t>
    </rPh>
    <rPh sb="369" eb="371">
      <t>バイデン</t>
    </rPh>
    <rPh sb="384" eb="386">
      <t>フウリョク</t>
    </rPh>
    <rPh sb="386" eb="388">
      <t>ハツデン</t>
    </rPh>
    <rPh sb="403" eb="405">
      <t>シタマワ</t>
    </rPh>
    <rPh sb="407" eb="409">
      <t>スイイ</t>
    </rPh>
    <rPh sb="417" eb="419">
      <t>ヘイセイ</t>
    </rPh>
    <rPh sb="421" eb="423">
      <t>ネンド</t>
    </rPh>
    <rPh sb="449" eb="451">
      <t>テイカ</t>
    </rPh>
    <rPh sb="458" eb="460">
      <t>ヘイセイ</t>
    </rPh>
    <rPh sb="465" eb="467">
      <t>ネンド</t>
    </rPh>
    <rPh sb="469" eb="472">
      <t>アンテイテキ</t>
    </rPh>
    <rPh sb="473" eb="475">
      <t>ウンテン</t>
    </rPh>
    <rPh sb="475" eb="477">
      <t>ケイゾク</t>
    </rPh>
    <rPh sb="483" eb="484">
      <t>ダイ</t>
    </rPh>
    <rPh sb="485" eb="487">
      <t>カイフク</t>
    </rPh>
    <rPh sb="512" eb="514">
      <t>スイイ</t>
    </rPh>
    <rPh sb="522" eb="524">
      <t>ヘイセイ</t>
    </rPh>
    <rPh sb="526" eb="528">
      <t>ネンド</t>
    </rPh>
    <rPh sb="528" eb="530">
      <t>イコウ</t>
    </rPh>
    <rPh sb="537" eb="539">
      <t>カドウ</t>
    </rPh>
    <rPh sb="539" eb="541">
      <t>テイシ</t>
    </rPh>
    <rPh sb="541" eb="542">
      <t>オヨ</t>
    </rPh>
    <rPh sb="573" eb="575">
      <t>ヘイセイ</t>
    </rPh>
    <rPh sb="577" eb="579">
      <t>ネンド</t>
    </rPh>
    <rPh sb="583" eb="586">
      <t>キギョウサイ</t>
    </rPh>
    <rPh sb="587" eb="589">
      <t>ショウカン</t>
    </rPh>
    <rPh sb="590" eb="592">
      <t>カンリョウ</t>
    </rPh>
    <rPh sb="608" eb="610">
      <t>ヘイセイ</t>
    </rPh>
    <rPh sb="612" eb="614">
      <t>ネンド</t>
    </rPh>
    <rPh sb="616" eb="618">
      <t>フウシャ</t>
    </rPh>
    <rPh sb="618" eb="620">
      <t>ラッカ</t>
    </rPh>
    <rPh sb="620" eb="622">
      <t>ジコ</t>
    </rPh>
    <rPh sb="625" eb="628">
      <t>チョウキカン</t>
    </rPh>
    <rPh sb="628" eb="630">
      <t>ハツデン</t>
    </rPh>
    <rPh sb="630" eb="632">
      <t>テイシ</t>
    </rPh>
    <rPh sb="634" eb="636">
      <t>リョウキン</t>
    </rPh>
    <rPh sb="636" eb="638">
      <t>シュウニュウ</t>
    </rPh>
    <rPh sb="639" eb="641">
      <t>ゲンショウ</t>
    </rPh>
    <rPh sb="646" eb="648">
      <t>オオハバ</t>
    </rPh>
    <rPh sb="649" eb="651">
      <t>ジョウショウ</t>
    </rPh>
    <rPh sb="678" eb="680">
      <t>ウワマワ</t>
    </rPh>
    <rPh sb="682" eb="684">
      <t>スイイ</t>
    </rPh>
    <rPh sb="690" eb="693">
      <t>タイコヤマ</t>
    </rPh>
    <rPh sb="693" eb="695">
      <t>フウリョク</t>
    </rPh>
    <rPh sb="695" eb="698">
      <t>ハツデンショ</t>
    </rPh>
    <rPh sb="699" eb="701">
      <t>フウシャ</t>
    </rPh>
    <rPh sb="702" eb="704">
      <t>ホウテイ</t>
    </rPh>
    <rPh sb="704" eb="706">
      <t>タイヨウ</t>
    </rPh>
    <rPh sb="706" eb="708">
      <t>ネンスウ</t>
    </rPh>
    <rPh sb="709" eb="710">
      <t>チカ</t>
    </rPh>
    <rPh sb="718" eb="720">
      <t>ヘイセイ</t>
    </rPh>
    <rPh sb="722" eb="724">
      <t>ネンド</t>
    </rPh>
    <rPh sb="744" eb="746">
      <t>イコウ</t>
    </rPh>
    <rPh sb="798" eb="800">
      <t>ジギョウ</t>
    </rPh>
    <rPh sb="803" eb="805">
      <t>ハツデン</t>
    </rPh>
    <rPh sb="805" eb="807">
      <t>デンリョク</t>
    </rPh>
    <rPh sb="808" eb="810">
      <t>ゼンリョウ</t>
    </rPh>
    <rPh sb="811" eb="813">
      <t>コテイ</t>
    </rPh>
    <rPh sb="813" eb="815">
      <t>カカク</t>
    </rPh>
    <rPh sb="815" eb="817">
      <t>カイトリ</t>
    </rPh>
    <rPh sb="817" eb="819">
      <t>セイド</t>
    </rPh>
    <rPh sb="820" eb="821">
      <t>モト</t>
    </rPh>
    <rPh sb="823" eb="825">
      <t>カンサイ</t>
    </rPh>
    <rPh sb="825" eb="827">
      <t>デンリョク</t>
    </rPh>
    <rPh sb="827" eb="831">
      <t>カブシキガイシャ</t>
    </rPh>
    <rPh sb="832" eb="834">
      <t>バイデン</t>
    </rPh>
    <rPh sb="845" eb="847">
      <t>フウリョク</t>
    </rPh>
    <rPh sb="847" eb="849">
      <t>ハツデン</t>
    </rPh>
    <rPh sb="849" eb="851">
      <t>ジギョウ</t>
    </rPh>
    <rPh sb="852" eb="855">
      <t>タイコヤマ</t>
    </rPh>
    <rPh sb="855" eb="857">
      <t>フウリョク</t>
    </rPh>
    <rPh sb="857" eb="860">
      <t>ハツデンショ</t>
    </rPh>
    <rPh sb="866" eb="868">
      <t>テキヨウ</t>
    </rPh>
    <rPh sb="878" eb="880">
      <t>ジギョウ</t>
    </rPh>
    <rPh sb="880" eb="882">
      <t>ハイシ</t>
    </rPh>
    <rPh sb="883" eb="885">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</si>
</sst>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9">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8"/>
      <color theme="1"/>
      <name val="ＭＳ ゴシック"/>
      <family val="3"/>
      <charset val="128"/>
    </font>
    <font>
      <sz val="14"/>
      <name val="ＭＳ ゴシック"/>
      <family val="3"/>
      <charset val="128"/>
    </font>
    <font>
      <sz val="18"/>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36" fillId="0" borderId="13" xfId="1" applyNumberFormat="1" applyFont="1" applyFill="1" applyBorder="1" applyAlignment="1" applyProtection="1">
      <alignment horizontal="left" vertical="top" wrapText="1"/>
      <protection locked="0"/>
    </xf>
    <xf numFmtId="0" fontId="36" fillId="0" borderId="14" xfId="1" applyNumberFormat="1" applyFont="1" applyFill="1" applyBorder="1" applyAlignment="1" applyProtection="1">
      <alignment horizontal="left" vertical="top" wrapText="1"/>
      <protection locked="0"/>
    </xf>
    <xf numFmtId="0" fontId="36" fillId="0" borderId="15" xfId="1" applyNumberFormat="1" applyFont="1" applyFill="1" applyBorder="1" applyAlignment="1" applyProtection="1">
      <alignment horizontal="left" vertical="top" wrapText="1"/>
      <protection locked="0"/>
    </xf>
    <xf numFmtId="0" fontId="36" fillId="0" borderId="16" xfId="1" applyNumberFormat="1" applyFont="1" applyFill="1" applyBorder="1" applyAlignment="1" applyProtection="1">
      <alignment horizontal="left" vertical="top" wrapText="1"/>
      <protection locked="0"/>
    </xf>
    <xf numFmtId="0" fontId="36" fillId="0" borderId="0" xfId="1" applyNumberFormat="1" applyFont="1" applyFill="1" applyBorder="1" applyAlignment="1" applyProtection="1">
      <alignment horizontal="left" vertical="top" wrapText="1"/>
      <protection locked="0"/>
    </xf>
    <xf numFmtId="0" fontId="36" fillId="0" borderId="17" xfId="1" applyNumberFormat="1" applyFont="1" applyFill="1" applyBorder="1" applyAlignment="1" applyProtection="1">
      <alignment horizontal="left" vertical="top" wrapText="1"/>
      <protection locked="0"/>
    </xf>
    <xf numFmtId="0" fontId="36" fillId="0" borderId="36" xfId="1" applyNumberFormat="1" applyFont="1" applyFill="1" applyBorder="1" applyAlignment="1" applyProtection="1">
      <alignment horizontal="left" vertical="top" wrapText="1"/>
      <protection locked="0"/>
    </xf>
    <xf numFmtId="0" fontId="36" fillId="0" borderId="37" xfId="1" applyNumberFormat="1" applyFont="1" applyFill="1" applyBorder="1" applyAlignment="1" applyProtection="1">
      <alignment horizontal="left" vertical="top" wrapText="1"/>
      <protection locked="0"/>
    </xf>
    <xf numFmtId="0" fontId="36"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7" fillId="0" borderId="11" xfId="1" applyFont="1" applyBorder="1" applyAlignment="1" applyProtection="1">
      <alignment horizontal="center" vertical="center" shrinkToFit="1"/>
      <protection locked="0"/>
    </xf>
    <xf numFmtId="0" fontId="38" fillId="0" borderId="16" xfId="1" applyFont="1" applyFill="1" applyBorder="1" applyAlignment="1" applyProtection="1">
      <alignment horizontal="left" vertical="top" wrapText="1"/>
      <protection locked="0"/>
    </xf>
    <xf numFmtId="0" fontId="38" fillId="0" borderId="0" xfId="1" applyFont="1" applyFill="1" applyBorder="1" applyAlignment="1" applyProtection="1">
      <alignment horizontal="left" vertical="top" wrapText="1"/>
      <protection locked="0"/>
    </xf>
    <xf numFmtId="0" fontId="38" fillId="0" borderId="17" xfId="1" applyFont="1" applyFill="1" applyBorder="1" applyAlignment="1" applyProtection="1">
      <alignment horizontal="left" vertical="top" wrapText="1"/>
      <protection locked="0"/>
    </xf>
    <xf numFmtId="0" fontId="38" fillId="0" borderId="44" xfId="1" applyFont="1" applyFill="1" applyBorder="1" applyAlignment="1" applyProtection="1">
      <alignment horizontal="left" vertical="top" wrapText="1"/>
      <protection locked="0"/>
    </xf>
    <xf numFmtId="0" fontId="38" fillId="0" borderId="45" xfId="1" applyFont="1" applyFill="1" applyBorder="1" applyAlignment="1" applyProtection="1">
      <alignment horizontal="left" vertical="top" wrapText="1"/>
      <protection locked="0"/>
    </xf>
    <xf numFmtId="0" fontId="38" fillId="0" borderId="46" xfId="1" applyFont="1" applyFill="1" applyBorder="1" applyAlignment="1" applyProtection="1">
      <alignment horizontal="left" vertical="top" wrapTex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85.1</c:v>
                </c:pt>
                <c:pt idx="1">
                  <c:v>91.4</c:v>
                </c:pt>
                <c:pt idx="2">
                  <c:v>103.3</c:v>
                </c:pt>
                <c:pt idx="3">
                  <c:v>79</c:v>
                </c:pt>
                <c:pt idx="4">
                  <c:v>105</c:v>
                </c:pt>
              </c:numCache>
            </c:numRef>
          </c:val>
        </c:ser>
        <c:dLbls>
          <c:showLegendKey val="0"/>
          <c:showVal val="0"/>
          <c:showCatName val="0"/>
          <c:showSerName val="0"/>
          <c:showPercent val="0"/>
          <c:showBubbleSize val="0"/>
        </c:dLbls>
        <c:gapWidth val="180"/>
        <c:overlap val="-90"/>
        <c:axId val="208021504"/>
        <c:axId val="208021896"/>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8021504"/>
        <c:axId val="208021896"/>
      </c:lineChart>
      <c:catAx>
        <c:axId val="208021504"/>
        <c:scaling>
          <c:orientation val="minMax"/>
        </c:scaling>
        <c:delete val="0"/>
        <c:axPos val="b"/>
        <c:numFmt formatCode="ge" sourceLinked="1"/>
        <c:majorTickMark val="none"/>
        <c:minorTickMark val="none"/>
        <c:tickLblPos val="none"/>
        <c:crossAx val="208021896"/>
        <c:crosses val="autoZero"/>
        <c:auto val="0"/>
        <c:lblAlgn val="ctr"/>
        <c:lblOffset val="100"/>
        <c:noMultiLvlLbl val="1"/>
      </c:catAx>
      <c:valAx>
        <c:axId val="208021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0215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85</c:v>
                </c:pt>
                <c:pt idx="1">
                  <c:v>77.3</c:v>
                </c:pt>
                <c:pt idx="2">
                  <c:v>96.8</c:v>
                </c:pt>
                <c:pt idx="3">
                  <c:v>62.5</c:v>
                </c:pt>
                <c:pt idx="4">
                  <c:v>85.8</c:v>
                </c:pt>
              </c:numCache>
            </c:numRef>
          </c:val>
        </c:ser>
        <c:dLbls>
          <c:showLegendKey val="0"/>
          <c:showVal val="0"/>
          <c:showCatName val="0"/>
          <c:showSerName val="0"/>
          <c:showPercent val="0"/>
          <c:showBubbleSize val="0"/>
        </c:dLbls>
        <c:gapWidth val="180"/>
        <c:overlap val="-90"/>
        <c:axId val="209430872"/>
        <c:axId val="20943126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9430872"/>
        <c:axId val="209431264"/>
      </c:lineChart>
      <c:catAx>
        <c:axId val="209430872"/>
        <c:scaling>
          <c:orientation val="minMax"/>
        </c:scaling>
        <c:delete val="0"/>
        <c:axPos val="b"/>
        <c:numFmt formatCode="ge" sourceLinked="1"/>
        <c:majorTickMark val="none"/>
        <c:minorTickMark val="none"/>
        <c:tickLblPos val="none"/>
        <c:crossAx val="209431264"/>
        <c:crosses val="autoZero"/>
        <c:auto val="0"/>
        <c:lblAlgn val="ctr"/>
        <c:lblOffset val="100"/>
        <c:noMultiLvlLbl val="1"/>
      </c:catAx>
      <c:valAx>
        <c:axId val="209431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430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825.7</c:v>
                </c:pt>
                <c:pt idx="1">
                  <c:v>510.5</c:v>
                </c:pt>
                <c:pt idx="2">
                  <c:v>540</c:v>
                </c:pt>
                <c:pt idx="3">
                  <c:v>460.4</c:v>
                </c:pt>
                <c:pt idx="4">
                  <c:v>639.5</c:v>
                </c:pt>
              </c:numCache>
            </c:numRef>
          </c:val>
        </c:ser>
        <c:dLbls>
          <c:showLegendKey val="0"/>
          <c:showVal val="0"/>
          <c:showCatName val="0"/>
          <c:showSerName val="0"/>
          <c:showPercent val="0"/>
          <c:showBubbleSize val="0"/>
        </c:dLbls>
        <c:gapWidth val="180"/>
        <c:overlap val="-90"/>
        <c:axId val="209432048"/>
        <c:axId val="20943244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9432048"/>
        <c:axId val="209432440"/>
      </c:lineChart>
      <c:catAx>
        <c:axId val="209432048"/>
        <c:scaling>
          <c:orientation val="minMax"/>
        </c:scaling>
        <c:delete val="0"/>
        <c:axPos val="b"/>
        <c:numFmt formatCode="ge" sourceLinked="1"/>
        <c:majorTickMark val="none"/>
        <c:minorTickMark val="none"/>
        <c:tickLblPos val="none"/>
        <c:crossAx val="209432440"/>
        <c:crosses val="autoZero"/>
        <c:auto val="0"/>
        <c:lblAlgn val="ctr"/>
        <c:lblOffset val="100"/>
        <c:noMultiLvlLbl val="1"/>
      </c:catAx>
      <c:valAx>
        <c:axId val="209432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432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16106.4</c:v>
                </c:pt>
                <c:pt idx="1">
                  <c:v>11572.2</c:v>
                </c:pt>
                <c:pt idx="2">
                  <c:v>9740.2000000000007</c:v>
                </c:pt>
                <c:pt idx="3">
                  <c:v>15109.2</c:v>
                </c:pt>
                <c:pt idx="4">
                  <c:v>9606.9</c:v>
                </c:pt>
              </c:numCache>
            </c:numRef>
          </c:val>
        </c:ser>
        <c:dLbls>
          <c:showLegendKey val="0"/>
          <c:showVal val="0"/>
          <c:showCatName val="0"/>
          <c:showSerName val="0"/>
          <c:showPercent val="0"/>
          <c:showBubbleSize val="0"/>
        </c:dLbls>
        <c:gapWidth val="180"/>
        <c:overlap val="-90"/>
        <c:axId val="209433224"/>
        <c:axId val="20943361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09433224"/>
        <c:axId val="209433616"/>
      </c:lineChart>
      <c:catAx>
        <c:axId val="209433224"/>
        <c:scaling>
          <c:orientation val="minMax"/>
        </c:scaling>
        <c:delete val="0"/>
        <c:axPos val="b"/>
        <c:numFmt formatCode="ge" sourceLinked="1"/>
        <c:majorTickMark val="none"/>
        <c:minorTickMark val="none"/>
        <c:tickLblPos val="none"/>
        <c:crossAx val="209433616"/>
        <c:crosses val="autoZero"/>
        <c:auto val="0"/>
        <c:lblAlgn val="ctr"/>
        <c:lblOffset val="100"/>
        <c:noMultiLvlLbl val="1"/>
      </c:catAx>
      <c:valAx>
        <c:axId val="20943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433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134955</c:v>
                </c:pt>
                <c:pt idx="1">
                  <c:v>146269</c:v>
                </c:pt>
                <c:pt idx="2">
                  <c:v>133778</c:v>
                </c:pt>
                <c:pt idx="3">
                  <c:v>38595</c:v>
                </c:pt>
                <c:pt idx="4">
                  <c:v>126668</c:v>
                </c:pt>
              </c:numCache>
            </c:numRef>
          </c:val>
        </c:ser>
        <c:dLbls>
          <c:showLegendKey val="0"/>
          <c:showVal val="0"/>
          <c:showCatName val="0"/>
          <c:showSerName val="0"/>
          <c:showPercent val="0"/>
          <c:showBubbleSize val="0"/>
        </c:dLbls>
        <c:gapWidth val="180"/>
        <c:overlap val="-90"/>
        <c:axId val="349865888"/>
        <c:axId val="34986628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349865888"/>
        <c:axId val="349866280"/>
      </c:lineChart>
      <c:catAx>
        <c:axId val="349865888"/>
        <c:scaling>
          <c:orientation val="minMax"/>
        </c:scaling>
        <c:delete val="0"/>
        <c:axPos val="b"/>
        <c:numFmt formatCode="ge" sourceLinked="1"/>
        <c:majorTickMark val="none"/>
        <c:minorTickMark val="none"/>
        <c:tickLblPos val="none"/>
        <c:crossAx val="349866280"/>
        <c:crosses val="autoZero"/>
        <c:auto val="0"/>
        <c:lblAlgn val="ctr"/>
        <c:lblOffset val="100"/>
        <c:noMultiLvlLbl val="1"/>
      </c:catAx>
      <c:valAx>
        <c:axId val="34986628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65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19.5</c:v>
                </c:pt>
                <c:pt idx="1">
                  <c:v>30.4</c:v>
                </c:pt>
                <c:pt idx="2">
                  <c:v>31.7</c:v>
                </c:pt>
                <c:pt idx="3">
                  <c:v>32.700000000000003</c:v>
                </c:pt>
                <c:pt idx="4">
                  <c:v>40</c:v>
                </c:pt>
              </c:numCache>
            </c:numRef>
          </c:val>
        </c:ser>
        <c:dLbls>
          <c:showLegendKey val="0"/>
          <c:showVal val="0"/>
          <c:showCatName val="0"/>
          <c:showSerName val="0"/>
          <c:showPercent val="0"/>
          <c:showBubbleSize val="0"/>
        </c:dLbls>
        <c:gapWidth val="180"/>
        <c:overlap val="-90"/>
        <c:axId val="349869024"/>
        <c:axId val="34997032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349869024"/>
        <c:axId val="349970320"/>
      </c:lineChart>
      <c:catAx>
        <c:axId val="349869024"/>
        <c:scaling>
          <c:orientation val="minMax"/>
        </c:scaling>
        <c:delete val="0"/>
        <c:axPos val="b"/>
        <c:numFmt formatCode="ge" sourceLinked="1"/>
        <c:majorTickMark val="none"/>
        <c:minorTickMark val="none"/>
        <c:tickLblPos val="none"/>
        <c:crossAx val="349970320"/>
        <c:crosses val="autoZero"/>
        <c:auto val="0"/>
        <c:lblAlgn val="ctr"/>
        <c:lblOffset val="100"/>
        <c:noMultiLvlLbl val="1"/>
      </c:catAx>
      <c:valAx>
        <c:axId val="349970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69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16.399999999999999</c:v>
                </c:pt>
                <c:pt idx="1">
                  <c:v>10.9</c:v>
                </c:pt>
                <c:pt idx="2">
                  <c:v>21.8</c:v>
                </c:pt>
                <c:pt idx="3">
                  <c:v>4.3</c:v>
                </c:pt>
                <c:pt idx="4">
                  <c:v>7.2</c:v>
                </c:pt>
              </c:numCache>
            </c:numRef>
          </c:val>
        </c:ser>
        <c:dLbls>
          <c:showLegendKey val="0"/>
          <c:showVal val="0"/>
          <c:showCatName val="0"/>
          <c:showSerName val="0"/>
          <c:showPercent val="0"/>
          <c:showBubbleSize val="0"/>
        </c:dLbls>
        <c:gapWidth val="180"/>
        <c:overlap val="-90"/>
        <c:axId val="349971104"/>
        <c:axId val="34997149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349971104"/>
        <c:axId val="349971496"/>
      </c:lineChart>
      <c:catAx>
        <c:axId val="349971104"/>
        <c:scaling>
          <c:orientation val="minMax"/>
        </c:scaling>
        <c:delete val="0"/>
        <c:axPos val="b"/>
        <c:numFmt formatCode="ge" sourceLinked="1"/>
        <c:majorTickMark val="none"/>
        <c:minorTickMark val="none"/>
        <c:tickLblPos val="none"/>
        <c:crossAx val="349971496"/>
        <c:crosses val="autoZero"/>
        <c:auto val="0"/>
        <c:lblAlgn val="ctr"/>
        <c:lblOffset val="100"/>
        <c:noMultiLvlLbl val="1"/>
      </c:catAx>
      <c:valAx>
        <c:axId val="349971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71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97.8</c:v>
                </c:pt>
                <c:pt idx="1">
                  <c:v>76.5</c:v>
                </c:pt>
                <c:pt idx="2">
                  <c:v>48.5</c:v>
                </c:pt>
                <c:pt idx="3">
                  <c:v>33.9</c:v>
                </c:pt>
                <c:pt idx="4">
                  <c:v>17.5</c:v>
                </c:pt>
              </c:numCache>
            </c:numRef>
          </c:val>
        </c:ser>
        <c:dLbls>
          <c:showLegendKey val="0"/>
          <c:showVal val="0"/>
          <c:showCatName val="0"/>
          <c:showSerName val="0"/>
          <c:showPercent val="0"/>
          <c:showBubbleSize val="0"/>
        </c:dLbls>
        <c:gapWidth val="180"/>
        <c:overlap val="-90"/>
        <c:axId val="349972280"/>
        <c:axId val="349972672"/>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349972280"/>
        <c:axId val="349972672"/>
      </c:lineChart>
      <c:catAx>
        <c:axId val="349972280"/>
        <c:scaling>
          <c:orientation val="minMax"/>
        </c:scaling>
        <c:delete val="0"/>
        <c:axPos val="b"/>
        <c:numFmt formatCode="ge" sourceLinked="1"/>
        <c:majorTickMark val="none"/>
        <c:minorTickMark val="none"/>
        <c:tickLblPos val="none"/>
        <c:crossAx val="349972672"/>
        <c:crosses val="autoZero"/>
        <c:auto val="0"/>
        <c:lblAlgn val="ctr"/>
        <c:lblOffset val="100"/>
        <c:noMultiLvlLbl val="1"/>
      </c:catAx>
      <c:valAx>
        <c:axId val="34997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72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54.5</c:v>
                </c:pt>
                <c:pt idx="1">
                  <c:v>56.7</c:v>
                </c:pt>
                <c:pt idx="2">
                  <c:v>68.3</c:v>
                </c:pt>
                <c:pt idx="3">
                  <c:v>69.8</c:v>
                </c:pt>
                <c:pt idx="4">
                  <c:v>72.5</c:v>
                </c:pt>
              </c:numCache>
            </c:numRef>
          </c:val>
        </c:ser>
        <c:dLbls>
          <c:showLegendKey val="0"/>
          <c:showVal val="0"/>
          <c:showCatName val="0"/>
          <c:showSerName val="0"/>
          <c:showPercent val="0"/>
          <c:showBubbleSize val="0"/>
        </c:dLbls>
        <c:gapWidth val="180"/>
        <c:overlap val="-90"/>
        <c:axId val="349868240"/>
        <c:axId val="34986784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349868240"/>
        <c:axId val="349867848"/>
      </c:lineChart>
      <c:catAx>
        <c:axId val="349868240"/>
        <c:scaling>
          <c:orientation val="minMax"/>
        </c:scaling>
        <c:delete val="0"/>
        <c:axPos val="b"/>
        <c:numFmt formatCode="ge" sourceLinked="1"/>
        <c:majorTickMark val="none"/>
        <c:minorTickMark val="none"/>
        <c:tickLblPos val="none"/>
        <c:crossAx val="349867848"/>
        <c:crosses val="autoZero"/>
        <c:auto val="0"/>
        <c:lblAlgn val="ctr"/>
        <c:lblOffset val="100"/>
        <c:noMultiLvlLbl val="1"/>
      </c:catAx>
      <c:valAx>
        <c:axId val="349867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8682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1.1000000000000001</c:v>
                </c:pt>
                <c:pt idx="2">
                  <c:v>11.3</c:v>
                </c:pt>
                <c:pt idx="3">
                  <c:v>10.8</c:v>
                </c:pt>
                <c:pt idx="4">
                  <c:v>10.5</c:v>
                </c:pt>
              </c:numCache>
            </c:numRef>
          </c:val>
        </c:ser>
        <c:dLbls>
          <c:showLegendKey val="0"/>
          <c:showVal val="0"/>
          <c:showCatName val="0"/>
          <c:showSerName val="0"/>
          <c:showPercent val="0"/>
          <c:showBubbleSize val="0"/>
        </c:dLbls>
        <c:gapWidth val="180"/>
        <c:overlap val="-90"/>
        <c:axId val="349867064"/>
        <c:axId val="34997345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349867064"/>
        <c:axId val="349973456"/>
      </c:lineChart>
      <c:catAx>
        <c:axId val="349867064"/>
        <c:scaling>
          <c:orientation val="minMax"/>
        </c:scaling>
        <c:delete val="0"/>
        <c:axPos val="b"/>
        <c:numFmt formatCode="ge" sourceLinked="1"/>
        <c:majorTickMark val="none"/>
        <c:minorTickMark val="none"/>
        <c:tickLblPos val="none"/>
        <c:crossAx val="349973456"/>
        <c:crosses val="autoZero"/>
        <c:auto val="0"/>
        <c:lblAlgn val="ctr"/>
        <c:lblOffset val="100"/>
        <c:noMultiLvlLbl val="1"/>
      </c:catAx>
      <c:valAx>
        <c:axId val="349973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67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24.1</c:v>
                </c:pt>
                <c:pt idx="1">
                  <c:v>42.5</c:v>
                </c:pt>
                <c:pt idx="2">
                  <c:v>41.7</c:v>
                </c:pt>
                <c:pt idx="3">
                  <c:v>36.6</c:v>
                </c:pt>
                <c:pt idx="4">
                  <c:v>45.6</c:v>
                </c:pt>
              </c:numCache>
            </c:numRef>
          </c:val>
        </c:ser>
        <c:dLbls>
          <c:showLegendKey val="0"/>
          <c:showVal val="0"/>
          <c:showCatName val="0"/>
          <c:showSerName val="0"/>
          <c:showPercent val="0"/>
          <c:showBubbleSize val="0"/>
        </c:dLbls>
        <c:gapWidth val="180"/>
        <c:overlap val="-90"/>
        <c:axId val="349868632"/>
        <c:axId val="35022432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349868632"/>
        <c:axId val="350224320"/>
      </c:lineChart>
      <c:catAx>
        <c:axId val="349868632"/>
        <c:scaling>
          <c:orientation val="minMax"/>
        </c:scaling>
        <c:delete val="0"/>
        <c:axPos val="b"/>
        <c:numFmt formatCode="ge" sourceLinked="1"/>
        <c:majorTickMark val="none"/>
        <c:minorTickMark val="none"/>
        <c:tickLblPos val="none"/>
        <c:crossAx val="350224320"/>
        <c:crosses val="autoZero"/>
        <c:auto val="0"/>
        <c:lblAlgn val="ctr"/>
        <c:lblOffset val="100"/>
        <c:noMultiLvlLbl val="1"/>
      </c:catAx>
      <c:valAx>
        <c:axId val="350224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68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13.8</c:v>
                </c:pt>
                <c:pt idx="1">
                  <c:v>12.7</c:v>
                </c:pt>
                <c:pt idx="2">
                  <c:v>27.5</c:v>
                </c:pt>
                <c:pt idx="3">
                  <c:v>6.9</c:v>
                </c:pt>
                <c:pt idx="4">
                  <c:v>5.3</c:v>
                </c:pt>
              </c:numCache>
            </c:numRef>
          </c:val>
        </c:ser>
        <c:dLbls>
          <c:showLegendKey val="0"/>
          <c:showVal val="0"/>
          <c:showCatName val="0"/>
          <c:showSerName val="0"/>
          <c:showPercent val="0"/>
          <c:showBubbleSize val="0"/>
        </c:dLbls>
        <c:gapWidth val="180"/>
        <c:overlap val="-90"/>
        <c:axId val="350225104"/>
        <c:axId val="35022549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350225104"/>
        <c:axId val="350225496"/>
      </c:lineChart>
      <c:catAx>
        <c:axId val="350225104"/>
        <c:scaling>
          <c:orientation val="minMax"/>
        </c:scaling>
        <c:delete val="0"/>
        <c:axPos val="b"/>
        <c:numFmt formatCode="ge" sourceLinked="1"/>
        <c:majorTickMark val="none"/>
        <c:minorTickMark val="none"/>
        <c:tickLblPos val="none"/>
        <c:crossAx val="350225496"/>
        <c:crosses val="autoZero"/>
        <c:auto val="0"/>
        <c:lblAlgn val="ctr"/>
        <c:lblOffset val="100"/>
        <c:noMultiLvlLbl val="1"/>
      </c:catAx>
      <c:valAx>
        <c:axId val="350225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25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54.5</c:v>
                </c:pt>
                <c:pt idx="1">
                  <c:v>39.5</c:v>
                </c:pt>
                <c:pt idx="2">
                  <c:v>30.8</c:v>
                </c:pt>
                <c:pt idx="3">
                  <c:v>25.5</c:v>
                </c:pt>
                <c:pt idx="4">
                  <c:v>19.600000000000001</c:v>
                </c:pt>
              </c:numCache>
            </c:numRef>
          </c:val>
        </c:ser>
        <c:dLbls>
          <c:showLegendKey val="0"/>
          <c:showVal val="0"/>
          <c:showCatName val="0"/>
          <c:showSerName val="0"/>
          <c:showPercent val="0"/>
          <c:showBubbleSize val="0"/>
        </c:dLbls>
        <c:gapWidth val="180"/>
        <c:overlap val="-90"/>
        <c:axId val="350226280"/>
        <c:axId val="350226672"/>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350226280"/>
        <c:axId val="350226672"/>
      </c:lineChart>
      <c:catAx>
        <c:axId val="350226280"/>
        <c:scaling>
          <c:orientation val="minMax"/>
        </c:scaling>
        <c:delete val="0"/>
        <c:axPos val="b"/>
        <c:numFmt formatCode="ge" sourceLinked="1"/>
        <c:majorTickMark val="none"/>
        <c:minorTickMark val="none"/>
        <c:tickLblPos val="none"/>
        <c:crossAx val="350226672"/>
        <c:crosses val="autoZero"/>
        <c:auto val="0"/>
        <c:lblAlgn val="ctr"/>
        <c:lblOffset val="100"/>
        <c:noMultiLvlLbl val="1"/>
      </c:catAx>
      <c:valAx>
        <c:axId val="350226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502262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64.900000000000006</c:v>
                </c:pt>
                <c:pt idx="1">
                  <c:v>66.7</c:v>
                </c:pt>
                <c:pt idx="2">
                  <c:v>68.900000000000006</c:v>
                </c:pt>
                <c:pt idx="3">
                  <c:v>69.599999999999994</c:v>
                </c:pt>
                <c:pt idx="4">
                  <c:v>71.8</c:v>
                </c:pt>
              </c:numCache>
            </c:numRef>
          </c:val>
        </c:ser>
        <c:dLbls>
          <c:showLegendKey val="0"/>
          <c:showVal val="0"/>
          <c:showCatName val="0"/>
          <c:showSerName val="0"/>
          <c:showPercent val="0"/>
          <c:showBubbleSize val="0"/>
        </c:dLbls>
        <c:gapWidth val="180"/>
        <c:overlap val="-90"/>
        <c:axId val="350227456"/>
        <c:axId val="35022784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350227456"/>
        <c:axId val="350227848"/>
      </c:lineChart>
      <c:catAx>
        <c:axId val="350227456"/>
        <c:scaling>
          <c:orientation val="minMax"/>
        </c:scaling>
        <c:delete val="0"/>
        <c:axPos val="b"/>
        <c:numFmt formatCode="ge" sourceLinked="1"/>
        <c:majorTickMark val="none"/>
        <c:minorTickMark val="none"/>
        <c:tickLblPos val="none"/>
        <c:crossAx val="350227848"/>
        <c:crosses val="autoZero"/>
        <c:auto val="0"/>
        <c:lblAlgn val="ctr"/>
        <c:lblOffset val="100"/>
        <c:noMultiLvlLbl val="1"/>
      </c:catAx>
      <c:valAx>
        <c:axId val="350227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27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50533872"/>
        <c:axId val="35053426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50533872"/>
        <c:axId val="350534264"/>
      </c:lineChart>
      <c:catAx>
        <c:axId val="350533872"/>
        <c:scaling>
          <c:orientation val="minMax"/>
        </c:scaling>
        <c:delete val="0"/>
        <c:axPos val="b"/>
        <c:numFmt formatCode="ge" sourceLinked="1"/>
        <c:majorTickMark val="none"/>
        <c:minorTickMark val="none"/>
        <c:tickLblPos val="none"/>
        <c:crossAx val="350534264"/>
        <c:crosses val="autoZero"/>
        <c:auto val="0"/>
        <c:lblAlgn val="ctr"/>
        <c:lblOffset val="100"/>
        <c:noMultiLvlLbl val="1"/>
      </c:catAx>
      <c:valAx>
        <c:axId val="350534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33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535048"/>
        <c:axId val="350535440"/>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35048"/>
        <c:axId val="350535440"/>
      </c:lineChart>
      <c:catAx>
        <c:axId val="350535048"/>
        <c:scaling>
          <c:orientation val="minMax"/>
        </c:scaling>
        <c:delete val="0"/>
        <c:axPos val="b"/>
        <c:numFmt formatCode="ge" sourceLinked="1"/>
        <c:majorTickMark val="none"/>
        <c:minorTickMark val="none"/>
        <c:tickLblPos val="none"/>
        <c:crossAx val="350535440"/>
        <c:crosses val="autoZero"/>
        <c:auto val="0"/>
        <c:lblAlgn val="ctr"/>
        <c:lblOffset val="100"/>
        <c:noMultiLvlLbl val="1"/>
      </c:catAx>
      <c:valAx>
        <c:axId val="35053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35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536224"/>
        <c:axId val="350536616"/>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36224"/>
        <c:axId val="350536616"/>
      </c:lineChart>
      <c:catAx>
        <c:axId val="350536224"/>
        <c:scaling>
          <c:orientation val="minMax"/>
        </c:scaling>
        <c:delete val="0"/>
        <c:axPos val="b"/>
        <c:numFmt formatCode="ge" sourceLinked="1"/>
        <c:majorTickMark val="none"/>
        <c:minorTickMark val="none"/>
        <c:tickLblPos val="none"/>
        <c:crossAx val="350536616"/>
        <c:crosses val="autoZero"/>
        <c:auto val="0"/>
        <c:lblAlgn val="ctr"/>
        <c:lblOffset val="100"/>
        <c:noMultiLvlLbl val="1"/>
      </c:catAx>
      <c:valAx>
        <c:axId val="350536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36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589240"/>
        <c:axId val="350589632"/>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89240"/>
        <c:axId val="350589632"/>
      </c:lineChart>
      <c:catAx>
        <c:axId val="350589240"/>
        <c:scaling>
          <c:orientation val="minMax"/>
        </c:scaling>
        <c:delete val="0"/>
        <c:axPos val="b"/>
        <c:numFmt formatCode="ge" sourceLinked="1"/>
        <c:majorTickMark val="none"/>
        <c:minorTickMark val="none"/>
        <c:tickLblPos val="none"/>
        <c:crossAx val="350589632"/>
        <c:crosses val="autoZero"/>
        <c:auto val="0"/>
        <c:lblAlgn val="ctr"/>
        <c:lblOffset val="100"/>
        <c:noMultiLvlLbl val="1"/>
      </c:catAx>
      <c:valAx>
        <c:axId val="350589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89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590024"/>
        <c:axId val="35059041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90024"/>
        <c:axId val="350590416"/>
      </c:lineChart>
      <c:catAx>
        <c:axId val="350590024"/>
        <c:scaling>
          <c:orientation val="minMax"/>
        </c:scaling>
        <c:delete val="0"/>
        <c:axPos val="b"/>
        <c:numFmt formatCode="ge" sourceLinked="1"/>
        <c:majorTickMark val="none"/>
        <c:minorTickMark val="none"/>
        <c:tickLblPos val="none"/>
        <c:crossAx val="350590416"/>
        <c:crosses val="autoZero"/>
        <c:auto val="0"/>
        <c:lblAlgn val="ctr"/>
        <c:lblOffset val="100"/>
        <c:noMultiLvlLbl val="1"/>
      </c:catAx>
      <c:valAx>
        <c:axId val="350590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90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591200"/>
        <c:axId val="350591592"/>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591200"/>
        <c:axId val="350591592"/>
      </c:lineChart>
      <c:catAx>
        <c:axId val="350591200"/>
        <c:scaling>
          <c:orientation val="minMax"/>
        </c:scaling>
        <c:delete val="0"/>
        <c:axPos val="b"/>
        <c:numFmt formatCode="ge" sourceLinked="1"/>
        <c:majorTickMark val="none"/>
        <c:minorTickMark val="none"/>
        <c:tickLblPos val="none"/>
        <c:crossAx val="350591592"/>
        <c:crosses val="autoZero"/>
        <c:auto val="0"/>
        <c:lblAlgn val="ctr"/>
        <c:lblOffset val="100"/>
        <c:noMultiLvlLbl val="1"/>
      </c:catAx>
      <c:valAx>
        <c:axId val="350591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91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8.3000000000000007</c:v>
                </c:pt>
                <c:pt idx="1">
                  <c:v>0.6</c:v>
                </c:pt>
                <c:pt idx="2">
                  <c:v>7.3</c:v>
                </c:pt>
                <c:pt idx="3">
                  <c:v>13.4</c:v>
                </c:pt>
                <c:pt idx="4">
                  <c:v>12.6</c:v>
                </c:pt>
              </c:numCache>
            </c:numRef>
          </c:val>
        </c:ser>
        <c:dLbls>
          <c:showLegendKey val="0"/>
          <c:showVal val="0"/>
          <c:showCatName val="0"/>
          <c:showSerName val="0"/>
          <c:showPercent val="0"/>
          <c:showBubbleSize val="0"/>
        </c:dLbls>
        <c:gapWidth val="180"/>
        <c:overlap val="-90"/>
        <c:axId val="350592376"/>
        <c:axId val="350744544"/>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16.3</c:v>
                </c:pt>
                <c:pt idx="1">
                  <c:v>15.1</c:v>
                </c:pt>
                <c:pt idx="2">
                  <c:v>15.1</c:v>
                </c:pt>
                <c:pt idx="3">
                  <c:v>14</c:v>
                </c:pt>
                <c:pt idx="4">
                  <c:v>15.5</c:v>
                </c:pt>
              </c:numCache>
            </c:numRef>
          </c:val>
          <c:smooth val="0"/>
        </c:ser>
        <c:dLbls>
          <c:showLegendKey val="0"/>
          <c:showVal val="0"/>
          <c:showCatName val="0"/>
          <c:showSerName val="0"/>
          <c:showPercent val="0"/>
          <c:showBubbleSize val="0"/>
        </c:dLbls>
        <c:marker val="1"/>
        <c:smooth val="0"/>
        <c:axId val="350592376"/>
        <c:axId val="350744544"/>
      </c:lineChart>
      <c:catAx>
        <c:axId val="350592376"/>
        <c:scaling>
          <c:orientation val="minMax"/>
        </c:scaling>
        <c:delete val="0"/>
        <c:axPos val="b"/>
        <c:numFmt formatCode="ge" sourceLinked="1"/>
        <c:majorTickMark val="none"/>
        <c:minorTickMark val="none"/>
        <c:tickLblPos val="none"/>
        <c:crossAx val="350744544"/>
        <c:crosses val="autoZero"/>
        <c:auto val="0"/>
        <c:lblAlgn val="ctr"/>
        <c:lblOffset val="100"/>
        <c:noMultiLvlLbl val="1"/>
      </c:catAx>
      <c:valAx>
        <c:axId val="350744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92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23.2</c:v>
                </c:pt>
                <c:pt idx="1">
                  <c:v>8.1</c:v>
                </c:pt>
                <c:pt idx="2">
                  <c:v>10.1</c:v>
                </c:pt>
                <c:pt idx="3">
                  <c:v>3</c:v>
                </c:pt>
                <c:pt idx="4">
                  <c:v>10.199999999999999</c:v>
                </c:pt>
              </c:numCache>
            </c:numRef>
          </c:val>
        </c:ser>
        <c:dLbls>
          <c:showLegendKey val="0"/>
          <c:showVal val="0"/>
          <c:showCatName val="0"/>
          <c:showSerName val="0"/>
          <c:showPercent val="0"/>
          <c:showBubbleSize val="0"/>
        </c:dLbls>
        <c:gapWidth val="180"/>
        <c:overlap val="-90"/>
        <c:axId val="350745328"/>
        <c:axId val="35074572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29.6</c:v>
                </c:pt>
                <c:pt idx="1">
                  <c:v>37.700000000000003</c:v>
                </c:pt>
                <c:pt idx="2">
                  <c:v>25.4</c:v>
                </c:pt>
                <c:pt idx="3">
                  <c:v>20.100000000000001</c:v>
                </c:pt>
                <c:pt idx="4">
                  <c:v>29.9</c:v>
                </c:pt>
              </c:numCache>
            </c:numRef>
          </c:val>
          <c:smooth val="0"/>
        </c:ser>
        <c:dLbls>
          <c:showLegendKey val="0"/>
          <c:showVal val="0"/>
          <c:showCatName val="0"/>
          <c:showSerName val="0"/>
          <c:showPercent val="0"/>
          <c:showBubbleSize val="0"/>
        </c:dLbls>
        <c:marker val="1"/>
        <c:smooth val="0"/>
        <c:axId val="350745328"/>
        <c:axId val="350745720"/>
      </c:lineChart>
      <c:catAx>
        <c:axId val="350745328"/>
        <c:scaling>
          <c:orientation val="minMax"/>
        </c:scaling>
        <c:delete val="0"/>
        <c:axPos val="b"/>
        <c:numFmt formatCode="ge" sourceLinked="1"/>
        <c:majorTickMark val="none"/>
        <c:minorTickMark val="none"/>
        <c:tickLblPos val="none"/>
        <c:crossAx val="350745720"/>
        <c:crosses val="autoZero"/>
        <c:auto val="0"/>
        <c:lblAlgn val="ctr"/>
        <c:lblOffset val="100"/>
        <c:noMultiLvlLbl val="1"/>
      </c:catAx>
      <c:valAx>
        <c:axId val="350745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45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355.6</c:v>
                </c:pt>
                <c:pt idx="1">
                  <c:v>3364.1</c:v>
                </c:pt>
                <c:pt idx="2">
                  <c:v>187.3</c:v>
                </c:pt>
                <c:pt idx="3">
                  <c:v>102.7</c:v>
                </c:pt>
                <c:pt idx="4">
                  <c:v>0</c:v>
                </c:pt>
              </c:numCache>
            </c:numRef>
          </c:val>
        </c:ser>
        <c:dLbls>
          <c:showLegendKey val="0"/>
          <c:showVal val="0"/>
          <c:showCatName val="0"/>
          <c:showSerName val="0"/>
          <c:showPercent val="0"/>
          <c:showBubbleSize val="0"/>
        </c:dLbls>
        <c:gapWidth val="180"/>
        <c:overlap val="-90"/>
        <c:axId val="350746504"/>
        <c:axId val="35074689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344.4</c:v>
                </c:pt>
                <c:pt idx="1">
                  <c:v>259.60000000000002</c:v>
                </c:pt>
                <c:pt idx="2">
                  <c:v>226.2</c:v>
                </c:pt>
                <c:pt idx="3">
                  <c:v>224.7</c:v>
                </c:pt>
                <c:pt idx="4">
                  <c:v>167.2</c:v>
                </c:pt>
              </c:numCache>
            </c:numRef>
          </c:val>
          <c:smooth val="0"/>
        </c:ser>
        <c:dLbls>
          <c:showLegendKey val="0"/>
          <c:showVal val="0"/>
          <c:showCatName val="0"/>
          <c:showSerName val="0"/>
          <c:showPercent val="0"/>
          <c:showBubbleSize val="0"/>
        </c:dLbls>
        <c:marker val="1"/>
        <c:smooth val="0"/>
        <c:axId val="350746504"/>
        <c:axId val="350746896"/>
      </c:lineChart>
      <c:catAx>
        <c:axId val="350746504"/>
        <c:scaling>
          <c:orientation val="minMax"/>
        </c:scaling>
        <c:delete val="0"/>
        <c:axPos val="b"/>
        <c:numFmt formatCode="ge" sourceLinked="1"/>
        <c:majorTickMark val="none"/>
        <c:minorTickMark val="none"/>
        <c:tickLblPos val="none"/>
        <c:crossAx val="350746896"/>
        <c:crosses val="autoZero"/>
        <c:auto val="0"/>
        <c:lblAlgn val="ctr"/>
        <c:lblOffset val="100"/>
        <c:noMultiLvlLbl val="1"/>
      </c:catAx>
      <c:valAx>
        <c:axId val="350746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46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32.5</c:v>
                </c:pt>
                <c:pt idx="1">
                  <c:v>35.4</c:v>
                </c:pt>
                <c:pt idx="2">
                  <c:v>67.2</c:v>
                </c:pt>
                <c:pt idx="3">
                  <c:v>70.400000000000006</c:v>
                </c:pt>
                <c:pt idx="4">
                  <c:v>75.400000000000006</c:v>
                </c:pt>
              </c:numCache>
            </c:numRef>
          </c:val>
        </c:ser>
        <c:dLbls>
          <c:showLegendKey val="0"/>
          <c:showVal val="0"/>
          <c:showCatName val="0"/>
          <c:showSerName val="0"/>
          <c:showPercent val="0"/>
          <c:showBubbleSize val="0"/>
        </c:dLbls>
        <c:gapWidth val="180"/>
        <c:overlap val="-90"/>
        <c:axId val="350747680"/>
        <c:axId val="35074807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22.3</c:v>
                </c:pt>
                <c:pt idx="1">
                  <c:v>25.5</c:v>
                </c:pt>
                <c:pt idx="2">
                  <c:v>45.2</c:v>
                </c:pt>
                <c:pt idx="3">
                  <c:v>48.7</c:v>
                </c:pt>
                <c:pt idx="4">
                  <c:v>53.3</c:v>
                </c:pt>
              </c:numCache>
            </c:numRef>
          </c:val>
          <c:smooth val="0"/>
        </c:ser>
        <c:dLbls>
          <c:showLegendKey val="0"/>
          <c:showVal val="0"/>
          <c:showCatName val="0"/>
          <c:showSerName val="0"/>
          <c:showPercent val="0"/>
          <c:showBubbleSize val="0"/>
        </c:dLbls>
        <c:marker val="1"/>
        <c:smooth val="0"/>
        <c:axId val="350747680"/>
        <c:axId val="350748072"/>
      </c:lineChart>
      <c:catAx>
        <c:axId val="350747680"/>
        <c:scaling>
          <c:orientation val="minMax"/>
        </c:scaling>
        <c:delete val="0"/>
        <c:axPos val="b"/>
        <c:numFmt formatCode="ge" sourceLinked="1"/>
        <c:majorTickMark val="none"/>
        <c:minorTickMark val="none"/>
        <c:tickLblPos val="none"/>
        <c:crossAx val="350748072"/>
        <c:crosses val="autoZero"/>
        <c:auto val="0"/>
        <c:lblAlgn val="ctr"/>
        <c:lblOffset val="100"/>
        <c:noMultiLvlLbl val="1"/>
      </c:catAx>
      <c:valAx>
        <c:axId val="350748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747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351154152"/>
        <c:axId val="351154544"/>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60.9</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1154152"/>
        <c:axId val="351154544"/>
      </c:lineChart>
      <c:catAx>
        <c:axId val="351154152"/>
        <c:scaling>
          <c:orientation val="minMax"/>
        </c:scaling>
        <c:delete val="0"/>
        <c:axPos val="b"/>
        <c:numFmt formatCode="ge" sourceLinked="1"/>
        <c:majorTickMark val="none"/>
        <c:minorTickMark val="none"/>
        <c:tickLblPos val="none"/>
        <c:crossAx val="351154544"/>
        <c:crosses val="autoZero"/>
        <c:auto val="0"/>
        <c:lblAlgn val="ctr"/>
        <c:lblOffset val="100"/>
        <c:noMultiLvlLbl val="1"/>
      </c:catAx>
      <c:valAx>
        <c:axId val="351154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154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1155328"/>
        <c:axId val="35115572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155328"/>
        <c:axId val="351155720"/>
      </c:lineChart>
      <c:catAx>
        <c:axId val="351155328"/>
        <c:scaling>
          <c:orientation val="minMax"/>
        </c:scaling>
        <c:delete val="0"/>
        <c:axPos val="b"/>
        <c:numFmt formatCode="ge" sourceLinked="1"/>
        <c:majorTickMark val="none"/>
        <c:minorTickMark val="none"/>
        <c:tickLblPos val="none"/>
        <c:crossAx val="351155720"/>
        <c:crosses val="autoZero"/>
        <c:auto val="0"/>
        <c:lblAlgn val="ctr"/>
        <c:lblOffset val="100"/>
        <c:noMultiLvlLbl val="1"/>
      </c:catAx>
      <c:valAx>
        <c:axId val="351155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155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1156504"/>
        <c:axId val="351156896"/>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156504"/>
        <c:axId val="351156896"/>
      </c:lineChart>
      <c:catAx>
        <c:axId val="351156504"/>
        <c:scaling>
          <c:orientation val="minMax"/>
        </c:scaling>
        <c:delete val="0"/>
        <c:axPos val="b"/>
        <c:numFmt formatCode="ge" sourceLinked="1"/>
        <c:majorTickMark val="none"/>
        <c:minorTickMark val="none"/>
        <c:tickLblPos val="none"/>
        <c:crossAx val="351156896"/>
        <c:crosses val="autoZero"/>
        <c:auto val="0"/>
        <c:lblAlgn val="ctr"/>
        <c:lblOffset val="100"/>
        <c:noMultiLvlLbl val="1"/>
      </c:catAx>
      <c:valAx>
        <c:axId val="351156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156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1473264"/>
        <c:axId val="35147365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473264"/>
        <c:axId val="351473656"/>
      </c:lineChart>
      <c:catAx>
        <c:axId val="351473264"/>
        <c:scaling>
          <c:orientation val="minMax"/>
        </c:scaling>
        <c:delete val="0"/>
        <c:axPos val="b"/>
        <c:numFmt formatCode="ge" sourceLinked="1"/>
        <c:majorTickMark val="none"/>
        <c:minorTickMark val="none"/>
        <c:tickLblPos val="none"/>
        <c:crossAx val="351473656"/>
        <c:crosses val="autoZero"/>
        <c:auto val="0"/>
        <c:lblAlgn val="ctr"/>
        <c:lblOffset val="100"/>
        <c:noMultiLvlLbl val="1"/>
      </c:catAx>
      <c:valAx>
        <c:axId val="351473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473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1474440"/>
        <c:axId val="35147483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474440"/>
        <c:axId val="351474832"/>
      </c:lineChart>
      <c:catAx>
        <c:axId val="351474440"/>
        <c:scaling>
          <c:orientation val="minMax"/>
        </c:scaling>
        <c:delete val="0"/>
        <c:axPos val="b"/>
        <c:numFmt formatCode="ge" sourceLinked="1"/>
        <c:majorTickMark val="none"/>
        <c:minorTickMark val="none"/>
        <c:tickLblPos val="none"/>
        <c:crossAx val="351474832"/>
        <c:crosses val="autoZero"/>
        <c:auto val="0"/>
        <c:lblAlgn val="ctr"/>
        <c:lblOffset val="100"/>
        <c:noMultiLvlLbl val="1"/>
      </c:catAx>
      <c:valAx>
        <c:axId val="351474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474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1475616"/>
        <c:axId val="35147600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475616"/>
        <c:axId val="351476008"/>
      </c:lineChart>
      <c:catAx>
        <c:axId val="351475616"/>
        <c:scaling>
          <c:orientation val="minMax"/>
        </c:scaling>
        <c:delete val="0"/>
        <c:axPos val="b"/>
        <c:numFmt formatCode="ge" sourceLinked="1"/>
        <c:majorTickMark val="none"/>
        <c:minorTickMark val="none"/>
        <c:tickLblPos val="none"/>
        <c:crossAx val="351476008"/>
        <c:crosses val="autoZero"/>
        <c:auto val="0"/>
        <c:lblAlgn val="ctr"/>
        <c:lblOffset val="100"/>
        <c:noMultiLvlLbl val="1"/>
      </c:catAx>
      <c:valAx>
        <c:axId val="351476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475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64758"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282048"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559854</xdr:colOff>
      <xdr:row>41</xdr:row>
      <xdr:rowOff>117765</xdr:rowOff>
    </xdr:from>
    <xdr:ext cx="2839239" cy="392415"/>
    <xdr:sp macro="" textlink="データ!IV9">
      <xdr:nvSpPr>
        <xdr:cNvPr id="25" name="正方形/長方形 24"/>
        <xdr:cNvSpPr/>
      </xdr:nvSpPr>
      <xdr:spPr>
        <a:xfrm>
          <a:off x="20956961"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340410</xdr:colOff>
      <xdr:row>41</xdr:row>
      <xdr:rowOff>117765</xdr:rowOff>
    </xdr:from>
    <xdr:ext cx="2377574" cy="392415"/>
    <xdr:sp macro="" textlink="データ!KU9">
      <xdr:nvSpPr>
        <xdr:cNvPr id="27" name="正方形/長方形 26"/>
        <xdr:cNvSpPr/>
      </xdr:nvSpPr>
      <xdr:spPr>
        <a:xfrm>
          <a:off x="2692468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202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202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202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202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202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203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203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203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203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203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203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203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203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203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203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204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204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204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204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204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204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204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204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3072"/>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307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307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3075"/>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3076"/>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3077"/>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307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3079"/>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3080"/>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3081"/>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3082"/>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3083"/>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xdr:cNvPicPr>
              <a:picLocks noChangeAspect="1" noChangeArrowheads="1"/>
              <a:extLst>
                <a:ext uri="{84589F7E-364E-4C9E-8A38-B11213B215E9}">
                  <a14:cameraTool cellRange="データ!$E$22:$I$35" spid="_x0000_s3084"/>
                </a:ext>
              </a:extLst>
            </xdr:cNvPicPr>
          </xdr:nvPicPr>
          <xdr:blipFill>
            <a:blip xmlns:r="http://schemas.openxmlformats.org/officeDocument/2006/relationships" r:embed="rId61"/>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xdr:cNvPicPr>
              <a:picLocks noChangeAspect="1" noChangeArrowheads="1"/>
              <a:extLst>
                <a:ext uri="{84589F7E-364E-4C9E-8A38-B11213B215E9}">
                  <a14:cameraTool cellRange="データ!$E$22:$I$35" spid="_x0000_s3085"/>
                </a:ext>
              </a:extLst>
            </xdr:cNvPicPr>
          </xdr:nvPicPr>
          <xdr:blipFill>
            <a:blip xmlns:r="http://schemas.openxmlformats.org/officeDocument/2006/relationships" r:embed="rId61"/>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xdr:cNvPicPr>
              <a:picLocks noChangeAspect="1" noChangeArrowheads="1"/>
              <a:extLst>
                <a:ext uri="{84589F7E-364E-4C9E-8A38-B11213B215E9}">
                  <a14:cameraTool cellRange="データ!$E$22:$I$35" spid="_x0000_s3086"/>
                </a:ext>
              </a:extLst>
            </xdr:cNvPicPr>
          </xdr:nvPicPr>
          <xdr:blipFill>
            <a:blip xmlns:r="http://schemas.openxmlformats.org/officeDocument/2006/relationships" r:embed="rId61"/>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xdr:cNvPicPr>
              <a:picLocks noChangeAspect="1" noChangeArrowheads="1"/>
              <a:extLst>
                <a:ext uri="{84589F7E-364E-4C9E-8A38-B11213B215E9}">
                  <a14:cameraTool cellRange="データ!$E$22:$I$35" spid="_x0000_s3087"/>
                </a:ext>
              </a:extLst>
            </xdr:cNvPicPr>
          </xdr:nvPicPr>
          <xdr:blipFill>
            <a:blip xmlns:r="http://schemas.openxmlformats.org/officeDocument/2006/relationships" r:embed="rId61"/>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123825</xdr:rowOff>
        </xdr:from>
        <xdr:to>
          <xdr:col>33</xdr:col>
          <xdr:colOff>549853</xdr:colOff>
          <xdr:row>114</xdr:row>
          <xdr:rowOff>196807</xdr:rowOff>
        </xdr:to>
        <xdr:pic>
          <xdr:nvPicPr>
            <xdr:cNvPr id="127" name="TXT太陽光_FIT収入割合"/>
            <xdr:cNvPicPr>
              <a:picLocks noChangeAspect="1" noChangeArrowheads="1"/>
              <a:extLst>
                <a:ext uri="{84589F7E-364E-4C9E-8A38-B11213B215E9}">
                  <a14:cameraTool cellRange="データ!$E$22:$I$35" spid="_x0000_s3088"/>
                </a:ext>
              </a:extLst>
            </xdr:cNvPicPr>
          </xdr:nvPicPr>
          <xdr:blipFill>
            <a:blip xmlns:r="http://schemas.openxmlformats.org/officeDocument/2006/relationships" r:embed="rId61"/>
            <a:srcRect/>
            <a:stretch>
              <a:fillRect/>
            </a:stretch>
          </xdr:blipFill>
          <xdr:spPr bwMode="auto">
            <a:xfrm>
              <a:off x="24654323" y="24241125"/>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京都府</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2" t="str">
        <f>データ!I6</f>
        <v>法適用</v>
      </c>
      <c r="C3" s="123"/>
      <c r="D3" s="123"/>
      <c r="E3" s="123"/>
      <c r="F3" s="123" t="str">
        <f>データ!J6</f>
        <v>電気事業</v>
      </c>
      <c r="G3" s="123"/>
      <c r="H3" s="123"/>
      <c r="I3" s="123"/>
      <c r="J3" s="202" t="s">
        <v>181</v>
      </c>
      <c r="K3" s="202"/>
      <c r="L3" s="202"/>
      <c r="M3" s="202"/>
      <c r="N3" s="124">
        <f>データ!L6</f>
        <v>80.900000000000006</v>
      </c>
      <c r="O3" s="124"/>
      <c r="P3" s="124"/>
      <c r="Q3" s="125"/>
      <c r="R3" s="1"/>
      <c r="S3" s="126" t="s">
        <v>8</v>
      </c>
      <c r="T3" s="127"/>
      <c r="U3" s="127"/>
      <c r="V3" s="127"/>
      <c r="W3" s="127"/>
      <c r="X3" s="127"/>
      <c r="Y3" s="127"/>
      <c r="Z3" s="127"/>
      <c r="AA3" s="127"/>
      <c r="AB3" s="127"/>
      <c r="AC3" s="127"/>
      <c r="AD3" s="127"/>
      <c r="AE3" s="127"/>
      <c r="AF3" s="127"/>
      <c r="AG3" s="127"/>
      <c r="AH3" s="128"/>
      <c r="AI3" s="1"/>
      <c r="AJ3" s="1"/>
      <c r="AK3" s="203" t="s">
        <v>183</v>
      </c>
      <c r="AL3" s="204"/>
      <c r="AM3" s="204"/>
      <c r="AN3" s="204"/>
      <c r="AO3" s="204"/>
      <c r="AP3" s="204"/>
      <c r="AQ3" s="205"/>
    </row>
    <row r="4" spans="1:43" ht="23.1" customHeight="1">
      <c r="A4" s="1"/>
      <c r="B4" s="119" t="s">
        <v>9</v>
      </c>
      <c r="C4" s="120"/>
      <c r="D4" s="120"/>
      <c r="E4" s="120"/>
      <c r="F4" s="120" t="s">
        <v>10</v>
      </c>
      <c r="G4" s="120"/>
      <c r="H4" s="120"/>
      <c r="I4" s="120"/>
      <c r="J4" s="120" t="s">
        <v>11</v>
      </c>
      <c r="K4" s="120"/>
      <c r="L4" s="120"/>
      <c r="M4" s="120"/>
      <c r="N4" s="120" t="s">
        <v>12</v>
      </c>
      <c r="O4" s="120"/>
      <c r="P4" s="120"/>
      <c r="Q4" s="121"/>
      <c r="R4" s="1"/>
      <c r="S4" s="129"/>
      <c r="T4" s="130"/>
      <c r="U4" s="130"/>
      <c r="V4" s="130"/>
      <c r="W4" s="130"/>
      <c r="X4" s="130"/>
      <c r="Y4" s="130"/>
      <c r="Z4" s="130"/>
      <c r="AA4" s="130"/>
      <c r="AB4" s="130"/>
      <c r="AC4" s="130"/>
      <c r="AD4" s="130"/>
      <c r="AE4" s="130"/>
      <c r="AF4" s="130"/>
      <c r="AG4" s="130"/>
      <c r="AH4" s="131"/>
      <c r="AI4" s="1"/>
      <c r="AJ4" s="1"/>
      <c r="AK4" s="203"/>
      <c r="AL4" s="204"/>
      <c r="AM4" s="204"/>
      <c r="AN4" s="204"/>
      <c r="AO4" s="204"/>
      <c r="AP4" s="204"/>
      <c r="AQ4" s="205"/>
    </row>
    <row r="5" spans="1:43" ht="23.1" customHeight="1">
      <c r="A5" s="1"/>
      <c r="B5" s="135">
        <f>データ!M6</f>
        <v>1</v>
      </c>
      <c r="C5" s="136"/>
      <c r="D5" s="136"/>
      <c r="E5" s="136"/>
      <c r="F5" s="137" t="str">
        <f>データ!N6</f>
        <v>-</v>
      </c>
      <c r="G5" s="137"/>
      <c r="H5" s="137"/>
      <c r="I5" s="137"/>
      <c r="J5" s="137">
        <f>データ!O6</f>
        <v>1</v>
      </c>
      <c r="K5" s="137"/>
      <c r="L5" s="137"/>
      <c r="M5" s="137"/>
      <c r="N5" s="137" t="str">
        <f>データ!P6</f>
        <v>-</v>
      </c>
      <c r="O5" s="137"/>
      <c r="P5" s="137"/>
      <c r="Q5" s="138"/>
      <c r="R5" s="1"/>
      <c r="S5" s="129"/>
      <c r="T5" s="130"/>
      <c r="U5" s="130"/>
      <c r="V5" s="130"/>
      <c r="W5" s="130"/>
      <c r="X5" s="130"/>
      <c r="Y5" s="130"/>
      <c r="Z5" s="130"/>
      <c r="AA5" s="130"/>
      <c r="AB5" s="130"/>
      <c r="AC5" s="130"/>
      <c r="AD5" s="130"/>
      <c r="AE5" s="130"/>
      <c r="AF5" s="130"/>
      <c r="AG5" s="130"/>
      <c r="AH5" s="131"/>
      <c r="AI5" s="1"/>
      <c r="AJ5" s="1"/>
      <c r="AK5" s="203"/>
      <c r="AL5" s="204"/>
      <c r="AM5" s="204"/>
      <c r="AN5" s="204"/>
      <c r="AO5" s="204"/>
      <c r="AP5" s="204"/>
      <c r="AQ5" s="205"/>
    </row>
    <row r="6" spans="1:43" ht="23.1" customHeight="1">
      <c r="A6" s="1"/>
      <c r="B6" s="119" t="s">
        <v>13</v>
      </c>
      <c r="C6" s="120"/>
      <c r="D6" s="120"/>
      <c r="E6" s="120"/>
      <c r="F6" s="120" t="s">
        <v>14</v>
      </c>
      <c r="G6" s="120"/>
      <c r="H6" s="120"/>
      <c r="I6" s="120"/>
      <c r="J6" s="120" t="s">
        <v>15</v>
      </c>
      <c r="K6" s="120"/>
      <c r="L6" s="120"/>
      <c r="M6" s="120"/>
      <c r="N6" s="120" t="s">
        <v>16</v>
      </c>
      <c r="O6" s="120"/>
      <c r="P6" s="120"/>
      <c r="Q6" s="121"/>
      <c r="R6" s="1"/>
      <c r="S6" s="129"/>
      <c r="T6" s="130"/>
      <c r="U6" s="130"/>
      <c r="V6" s="130"/>
      <c r="W6" s="130"/>
      <c r="X6" s="130"/>
      <c r="Y6" s="130"/>
      <c r="Z6" s="130"/>
      <c r="AA6" s="130"/>
      <c r="AB6" s="130"/>
      <c r="AC6" s="130"/>
      <c r="AD6" s="130"/>
      <c r="AE6" s="130"/>
      <c r="AF6" s="130"/>
      <c r="AG6" s="130"/>
      <c r="AH6" s="131"/>
      <c r="AI6" s="1"/>
      <c r="AJ6" s="1"/>
      <c r="AK6" s="203"/>
      <c r="AL6" s="204"/>
      <c r="AM6" s="204"/>
      <c r="AN6" s="204"/>
      <c r="AO6" s="204"/>
      <c r="AP6" s="204"/>
      <c r="AQ6" s="205"/>
    </row>
    <row r="7" spans="1:43" ht="22.5" customHeight="1">
      <c r="A7" s="1"/>
      <c r="B7" s="139" t="str">
        <f>データ!Q6</f>
        <v>-</v>
      </c>
      <c r="C7" s="137"/>
      <c r="D7" s="137"/>
      <c r="E7" s="137"/>
      <c r="F7" s="140" t="s">
        <v>127</v>
      </c>
      <c r="G7" s="141"/>
      <c r="H7" s="141"/>
      <c r="I7" s="141"/>
      <c r="J7" s="142" t="s">
        <v>128</v>
      </c>
      <c r="K7" s="142"/>
      <c r="L7" s="142"/>
      <c r="M7" s="142"/>
      <c r="N7" s="143" t="str">
        <f>データ!T6</f>
        <v>無</v>
      </c>
      <c r="O7" s="143"/>
      <c r="P7" s="143"/>
      <c r="Q7" s="144"/>
      <c r="R7" s="1"/>
      <c r="S7" s="129"/>
      <c r="T7" s="130"/>
      <c r="U7" s="130"/>
      <c r="V7" s="130"/>
      <c r="W7" s="130"/>
      <c r="X7" s="130"/>
      <c r="Y7" s="130"/>
      <c r="Z7" s="130"/>
      <c r="AA7" s="130"/>
      <c r="AB7" s="130"/>
      <c r="AC7" s="130"/>
      <c r="AD7" s="130"/>
      <c r="AE7" s="130"/>
      <c r="AF7" s="130"/>
      <c r="AG7" s="130"/>
      <c r="AH7" s="131"/>
      <c r="AI7" s="1"/>
      <c r="AJ7" s="1"/>
      <c r="AK7" s="203"/>
      <c r="AL7" s="204"/>
      <c r="AM7" s="204"/>
      <c r="AN7" s="204"/>
      <c r="AO7" s="204"/>
      <c r="AP7" s="204"/>
      <c r="AQ7" s="205"/>
    </row>
    <row r="8" spans="1:43" ht="23.1" customHeight="1">
      <c r="A8" s="1"/>
      <c r="B8" s="119" t="s">
        <v>17</v>
      </c>
      <c r="C8" s="120"/>
      <c r="D8" s="120"/>
      <c r="E8" s="120"/>
      <c r="F8" s="120" t="s">
        <v>18</v>
      </c>
      <c r="G8" s="120"/>
      <c r="H8" s="120"/>
      <c r="I8" s="120"/>
      <c r="J8" s="120"/>
      <c r="K8" s="120"/>
      <c r="L8" s="120"/>
      <c r="M8" s="120"/>
      <c r="N8" s="120"/>
      <c r="O8" s="120"/>
      <c r="P8" s="120"/>
      <c r="Q8" s="121"/>
      <c r="R8" s="1"/>
      <c r="S8" s="129"/>
      <c r="T8" s="130"/>
      <c r="U8" s="130"/>
      <c r="V8" s="130"/>
      <c r="W8" s="130"/>
      <c r="X8" s="130"/>
      <c r="Y8" s="130"/>
      <c r="Z8" s="130"/>
      <c r="AA8" s="130"/>
      <c r="AB8" s="130"/>
      <c r="AC8" s="130"/>
      <c r="AD8" s="130"/>
      <c r="AE8" s="130"/>
      <c r="AF8" s="130"/>
      <c r="AG8" s="130"/>
      <c r="AH8" s="131"/>
      <c r="AI8" s="1"/>
      <c r="AJ8" s="1"/>
      <c r="AK8" s="203"/>
      <c r="AL8" s="204"/>
      <c r="AM8" s="204"/>
      <c r="AN8" s="204"/>
      <c r="AO8" s="204"/>
      <c r="AP8" s="204"/>
      <c r="AQ8" s="205"/>
    </row>
    <row r="9" spans="1:43" ht="23.1" customHeight="1" thickBot="1">
      <c r="A9" s="1"/>
      <c r="B9" s="147" t="s">
        <v>130</v>
      </c>
      <c r="C9" s="148"/>
      <c r="D9" s="148"/>
      <c r="E9" s="148"/>
      <c r="F9" s="149" t="str">
        <f>データ!V6</f>
        <v>-</v>
      </c>
      <c r="G9" s="149"/>
      <c r="H9" s="149"/>
      <c r="I9" s="149"/>
      <c r="J9" s="150"/>
      <c r="K9" s="150"/>
      <c r="L9" s="150"/>
      <c r="M9" s="150"/>
      <c r="N9" s="151"/>
      <c r="O9" s="151"/>
      <c r="P9" s="151"/>
      <c r="Q9" s="152"/>
      <c r="R9" s="1"/>
      <c r="S9" s="129"/>
      <c r="T9" s="130"/>
      <c r="U9" s="130"/>
      <c r="V9" s="130"/>
      <c r="W9" s="130"/>
      <c r="X9" s="130"/>
      <c r="Y9" s="130"/>
      <c r="Z9" s="130"/>
      <c r="AA9" s="130"/>
      <c r="AB9" s="130"/>
      <c r="AC9" s="130"/>
      <c r="AD9" s="130"/>
      <c r="AE9" s="130"/>
      <c r="AF9" s="130"/>
      <c r="AG9" s="130"/>
      <c r="AH9" s="131"/>
      <c r="AI9" s="1"/>
      <c r="AJ9" s="1"/>
      <c r="AK9" s="203"/>
      <c r="AL9" s="204"/>
      <c r="AM9" s="204"/>
      <c r="AN9" s="204"/>
      <c r="AO9" s="204"/>
      <c r="AP9" s="204"/>
      <c r="AQ9" s="205"/>
    </row>
    <row r="10" spans="1:43" ht="27" customHeight="1" thickBot="1">
      <c r="A10" s="1"/>
      <c r="B10" s="6" t="s">
        <v>19</v>
      </c>
      <c r="C10" s="7"/>
      <c r="D10" s="7"/>
      <c r="E10" s="7"/>
      <c r="F10" s="7"/>
      <c r="G10" s="7"/>
      <c r="H10" s="7"/>
      <c r="I10" s="7"/>
      <c r="J10" s="7"/>
      <c r="K10" s="7"/>
      <c r="L10" s="7"/>
      <c r="M10" s="7"/>
      <c r="N10" s="7"/>
      <c r="O10" s="7"/>
      <c r="P10" s="7"/>
      <c r="Q10" s="7"/>
      <c r="R10" s="1"/>
      <c r="S10" s="129"/>
      <c r="T10" s="130"/>
      <c r="U10" s="130"/>
      <c r="V10" s="130"/>
      <c r="W10" s="130"/>
      <c r="X10" s="130"/>
      <c r="Y10" s="130"/>
      <c r="Z10" s="130"/>
      <c r="AA10" s="130"/>
      <c r="AB10" s="130"/>
      <c r="AC10" s="130"/>
      <c r="AD10" s="130"/>
      <c r="AE10" s="130"/>
      <c r="AF10" s="130"/>
      <c r="AG10" s="130"/>
      <c r="AH10" s="131"/>
      <c r="AI10" s="1"/>
      <c r="AJ10" s="1"/>
      <c r="AK10" s="203"/>
      <c r="AL10" s="204"/>
      <c r="AM10" s="204"/>
      <c r="AN10" s="204"/>
      <c r="AO10" s="204"/>
      <c r="AP10" s="204"/>
      <c r="AQ10" s="205"/>
    </row>
    <row r="11" spans="1:43" ht="23.1" customHeight="1">
      <c r="A11" s="1"/>
      <c r="B11" s="113" t="s">
        <v>20</v>
      </c>
      <c r="C11" s="114"/>
      <c r="D11" s="114"/>
      <c r="E11" s="114"/>
      <c r="F11" s="153">
        <f>データ!B10</f>
        <v>40909</v>
      </c>
      <c r="G11" s="154"/>
      <c r="H11" s="153">
        <f>データ!C10</f>
        <v>41275</v>
      </c>
      <c r="I11" s="154"/>
      <c r="J11" s="153">
        <f>データ!D10</f>
        <v>41640</v>
      </c>
      <c r="K11" s="154"/>
      <c r="L11" s="153">
        <f>データ!E10</f>
        <v>42005</v>
      </c>
      <c r="M11" s="154"/>
      <c r="N11" s="153">
        <f>データ!F10</f>
        <v>42370</v>
      </c>
      <c r="O11" s="155"/>
      <c r="P11" s="8"/>
      <c r="Q11" s="8"/>
      <c r="R11" s="1"/>
      <c r="S11" s="129"/>
      <c r="T11" s="130"/>
      <c r="U11" s="130"/>
      <c r="V11" s="130"/>
      <c r="W11" s="130"/>
      <c r="X11" s="130"/>
      <c r="Y11" s="130"/>
      <c r="Z11" s="130"/>
      <c r="AA11" s="130"/>
      <c r="AB11" s="130"/>
      <c r="AC11" s="130"/>
      <c r="AD11" s="130"/>
      <c r="AE11" s="130"/>
      <c r="AF11" s="130"/>
      <c r="AG11" s="130"/>
      <c r="AH11" s="131"/>
      <c r="AI11" s="1"/>
      <c r="AJ11" s="1"/>
      <c r="AK11" s="203"/>
      <c r="AL11" s="204"/>
      <c r="AM11" s="204"/>
      <c r="AN11" s="204"/>
      <c r="AO11" s="204"/>
      <c r="AP11" s="204"/>
      <c r="AQ11" s="205"/>
    </row>
    <row r="12" spans="1:43" ht="23.1" customHeight="1">
      <c r="A12" s="1"/>
      <c r="B12" s="119" t="s">
        <v>22</v>
      </c>
      <c r="C12" s="120"/>
      <c r="D12" s="120"/>
      <c r="E12" s="120"/>
      <c r="F12" s="156">
        <f>データ!W6</f>
        <v>23204</v>
      </c>
      <c r="G12" s="157"/>
      <c r="H12" s="156">
        <f>データ!X6</f>
        <v>40972</v>
      </c>
      <c r="I12" s="157"/>
      <c r="J12" s="156">
        <f>データ!Y6</f>
        <v>40177</v>
      </c>
      <c r="K12" s="157"/>
      <c r="L12" s="156">
        <f>データ!Z6</f>
        <v>35383</v>
      </c>
      <c r="M12" s="157"/>
      <c r="N12" s="145">
        <f>データ!AA6</f>
        <v>43981</v>
      </c>
      <c r="O12" s="146"/>
      <c r="P12" s="8"/>
      <c r="Q12" s="8"/>
      <c r="R12" s="1"/>
      <c r="S12" s="129"/>
      <c r="T12" s="130"/>
      <c r="U12" s="130"/>
      <c r="V12" s="130"/>
      <c r="W12" s="130"/>
      <c r="X12" s="130"/>
      <c r="Y12" s="130"/>
      <c r="Z12" s="130"/>
      <c r="AA12" s="130"/>
      <c r="AB12" s="130"/>
      <c r="AC12" s="130"/>
      <c r="AD12" s="130"/>
      <c r="AE12" s="130"/>
      <c r="AF12" s="130"/>
      <c r="AG12" s="130"/>
      <c r="AH12" s="131"/>
      <c r="AI12" s="1"/>
      <c r="AJ12" s="1"/>
      <c r="AK12" s="203"/>
      <c r="AL12" s="204"/>
      <c r="AM12" s="204"/>
      <c r="AN12" s="204"/>
      <c r="AO12" s="204"/>
      <c r="AP12" s="204"/>
      <c r="AQ12" s="205"/>
    </row>
    <row r="13" spans="1:43" ht="23.1" customHeight="1">
      <c r="A13" s="1"/>
      <c r="B13" s="158" t="s">
        <v>23</v>
      </c>
      <c r="C13" s="159"/>
      <c r="D13" s="159"/>
      <c r="E13" s="160"/>
      <c r="F13" s="156" t="str">
        <f>データ!AB6</f>
        <v>-</v>
      </c>
      <c r="G13" s="157"/>
      <c r="H13" s="156" t="str">
        <f>データ!AC6</f>
        <v>-</v>
      </c>
      <c r="I13" s="157"/>
      <c r="J13" s="156" t="str">
        <f>データ!AD6</f>
        <v>-</v>
      </c>
      <c r="K13" s="157"/>
      <c r="L13" s="156" t="str">
        <f>データ!AE6</f>
        <v>-</v>
      </c>
      <c r="M13" s="157"/>
      <c r="N13" s="145" t="str">
        <f>データ!AF6</f>
        <v>-</v>
      </c>
      <c r="O13" s="146"/>
      <c r="P13" s="8"/>
      <c r="Q13" s="8"/>
      <c r="R13" s="1"/>
      <c r="S13" s="129"/>
      <c r="T13" s="130"/>
      <c r="U13" s="130"/>
      <c r="V13" s="130"/>
      <c r="W13" s="130"/>
      <c r="X13" s="130"/>
      <c r="Y13" s="130"/>
      <c r="Z13" s="130"/>
      <c r="AA13" s="130"/>
      <c r="AB13" s="130"/>
      <c r="AC13" s="130"/>
      <c r="AD13" s="130"/>
      <c r="AE13" s="130"/>
      <c r="AF13" s="130"/>
      <c r="AG13" s="130"/>
      <c r="AH13" s="131"/>
      <c r="AI13" s="1"/>
      <c r="AJ13" s="1"/>
      <c r="AK13" s="203"/>
      <c r="AL13" s="204"/>
      <c r="AM13" s="204"/>
      <c r="AN13" s="204"/>
      <c r="AO13" s="204"/>
      <c r="AP13" s="204"/>
      <c r="AQ13" s="205"/>
    </row>
    <row r="14" spans="1:43" ht="23.1" customHeight="1">
      <c r="A14" s="1"/>
      <c r="B14" s="158" t="s">
        <v>24</v>
      </c>
      <c r="C14" s="159"/>
      <c r="D14" s="159"/>
      <c r="E14" s="160"/>
      <c r="F14" s="156">
        <f>データ!AG6</f>
        <v>3261</v>
      </c>
      <c r="G14" s="157"/>
      <c r="H14" s="156">
        <f>データ!AH6</f>
        <v>244</v>
      </c>
      <c r="I14" s="157"/>
      <c r="J14" s="156">
        <f>データ!AI6</f>
        <v>2867</v>
      </c>
      <c r="K14" s="157"/>
      <c r="L14" s="156">
        <f>データ!AJ6</f>
        <v>2639</v>
      </c>
      <c r="M14" s="157"/>
      <c r="N14" s="145">
        <f>データ!AK6</f>
        <v>2474</v>
      </c>
      <c r="O14" s="146"/>
      <c r="P14" s="8"/>
      <c r="Q14" s="8"/>
      <c r="R14" s="1"/>
      <c r="S14" s="129"/>
      <c r="T14" s="130"/>
      <c r="U14" s="130"/>
      <c r="V14" s="130"/>
      <c r="W14" s="130"/>
      <c r="X14" s="130"/>
      <c r="Y14" s="130"/>
      <c r="Z14" s="130"/>
      <c r="AA14" s="130"/>
      <c r="AB14" s="130"/>
      <c r="AC14" s="130"/>
      <c r="AD14" s="130"/>
      <c r="AE14" s="130"/>
      <c r="AF14" s="130"/>
      <c r="AG14" s="130"/>
      <c r="AH14" s="131"/>
      <c r="AI14" s="1"/>
      <c r="AJ14" s="1"/>
      <c r="AK14" s="203"/>
      <c r="AL14" s="204"/>
      <c r="AM14" s="204"/>
      <c r="AN14" s="204"/>
      <c r="AO14" s="204"/>
      <c r="AP14" s="204"/>
      <c r="AQ14" s="205"/>
    </row>
    <row r="15" spans="1:43" ht="23.1" customHeight="1">
      <c r="A15" s="1"/>
      <c r="B15" s="163" t="s">
        <v>25</v>
      </c>
      <c r="C15" s="164"/>
      <c r="D15" s="164"/>
      <c r="E15" s="165"/>
      <c r="F15" s="166" t="str">
        <f>データ!AL6</f>
        <v>-</v>
      </c>
      <c r="G15" s="166"/>
      <c r="H15" s="166" t="str">
        <f>データ!AM6</f>
        <v>-</v>
      </c>
      <c r="I15" s="166"/>
      <c r="J15" s="166" t="str">
        <f>データ!AN6</f>
        <v>-</v>
      </c>
      <c r="K15" s="166"/>
      <c r="L15" s="166" t="str">
        <f>データ!AO6</f>
        <v>-</v>
      </c>
      <c r="M15" s="166"/>
      <c r="N15" s="167" t="str">
        <f>データ!AP6</f>
        <v>-</v>
      </c>
      <c r="O15" s="168"/>
      <c r="P15" s="8"/>
      <c r="Q15" s="8"/>
      <c r="R15" s="1"/>
      <c r="S15" s="129"/>
      <c r="T15" s="130"/>
      <c r="U15" s="130"/>
      <c r="V15" s="130"/>
      <c r="W15" s="130"/>
      <c r="X15" s="130"/>
      <c r="Y15" s="130"/>
      <c r="Z15" s="130"/>
      <c r="AA15" s="130"/>
      <c r="AB15" s="130"/>
      <c r="AC15" s="130"/>
      <c r="AD15" s="130"/>
      <c r="AE15" s="130"/>
      <c r="AF15" s="130"/>
      <c r="AG15" s="130"/>
      <c r="AH15" s="131"/>
      <c r="AI15" s="1"/>
      <c r="AJ15" s="1"/>
      <c r="AK15" s="203"/>
      <c r="AL15" s="204"/>
      <c r="AM15" s="204"/>
      <c r="AN15" s="204"/>
      <c r="AO15" s="204"/>
      <c r="AP15" s="204"/>
      <c r="AQ15" s="205"/>
    </row>
    <row r="16" spans="1:43" ht="23.1" customHeight="1" thickBot="1">
      <c r="A16" s="1"/>
      <c r="B16" s="169" t="s">
        <v>26</v>
      </c>
      <c r="C16" s="170"/>
      <c r="D16" s="170"/>
      <c r="E16" s="171"/>
      <c r="F16" s="172">
        <f>データ!AQ6</f>
        <v>26465</v>
      </c>
      <c r="G16" s="172"/>
      <c r="H16" s="172">
        <f>データ!AR6</f>
        <v>41216</v>
      </c>
      <c r="I16" s="172"/>
      <c r="J16" s="172">
        <f>データ!AS6</f>
        <v>43044</v>
      </c>
      <c r="K16" s="172"/>
      <c r="L16" s="172">
        <f>データ!AT6</f>
        <v>38022</v>
      </c>
      <c r="M16" s="172"/>
      <c r="N16" s="161">
        <f>データ!AU6</f>
        <v>46455</v>
      </c>
      <c r="O16" s="162"/>
      <c r="P16" s="8"/>
      <c r="Q16" s="8"/>
      <c r="R16" s="1"/>
      <c r="S16" s="129"/>
      <c r="T16" s="130"/>
      <c r="U16" s="130"/>
      <c r="V16" s="130"/>
      <c r="W16" s="130"/>
      <c r="X16" s="130"/>
      <c r="Y16" s="130"/>
      <c r="Z16" s="130"/>
      <c r="AA16" s="130"/>
      <c r="AB16" s="130"/>
      <c r="AC16" s="130"/>
      <c r="AD16" s="130"/>
      <c r="AE16" s="130"/>
      <c r="AF16" s="130"/>
      <c r="AG16" s="130"/>
      <c r="AH16" s="131"/>
      <c r="AI16" s="1"/>
      <c r="AJ16" s="1"/>
      <c r="AK16" s="203"/>
      <c r="AL16" s="204"/>
      <c r="AM16" s="204"/>
      <c r="AN16" s="204"/>
      <c r="AO16" s="204"/>
      <c r="AP16" s="204"/>
      <c r="AQ16" s="205"/>
    </row>
    <row r="17" spans="1:43" ht="15.6" customHeight="1" thickBot="1">
      <c r="A17" s="1"/>
      <c r="B17" s="9"/>
      <c r="C17" s="1"/>
      <c r="D17" s="1"/>
      <c r="E17" s="1"/>
      <c r="F17" s="1"/>
      <c r="G17" s="1"/>
      <c r="H17" s="1"/>
      <c r="I17" s="1"/>
      <c r="J17" s="1"/>
      <c r="K17" s="1"/>
      <c r="L17" s="1"/>
      <c r="M17" s="1"/>
      <c r="N17" s="1"/>
      <c r="O17" s="1"/>
      <c r="P17" s="1"/>
      <c r="Q17" s="1"/>
      <c r="R17" s="1"/>
      <c r="S17" s="129"/>
      <c r="T17" s="130"/>
      <c r="U17" s="130"/>
      <c r="V17" s="130"/>
      <c r="W17" s="130"/>
      <c r="X17" s="130"/>
      <c r="Y17" s="130"/>
      <c r="Z17" s="130"/>
      <c r="AA17" s="130"/>
      <c r="AB17" s="130"/>
      <c r="AC17" s="130"/>
      <c r="AD17" s="130"/>
      <c r="AE17" s="130"/>
      <c r="AF17" s="130"/>
      <c r="AG17" s="130"/>
      <c r="AH17" s="131"/>
      <c r="AI17" s="1"/>
      <c r="AJ17" s="1"/>
      <c r="AK17" s="203"/>
      <c r="AL17" s="204"/>
      <c r="AM17" s="204"/>
      <c r="AN17" s="204"/>
      <c r="AO17" s="204"/>
      <c r="AP17" s="204"/>
      <c r="AQ17" s="205"/>
    </row>
    <row r="18" spans="1:43" ht="23.1" customHeight="1">
      <c r="A18" s="1"/>
      <c r="B18" s="173"/>
      <c r="C18" s="174"/>
      <c r="D18" s="174"/>
      <c r="E18" s="174"/>
      <c r="F18" s="114" t="s">
        <v>27</v>
      </c>
      <c r="G18" s="114"/>
      <c r="H18" s="114"/>
      <c r="I18" s="114" t="s">
        <v>28</v>
      </c>
      <c r="J18" s="114"/>
      <c r="K18" s="114"/>
      <c r="L18" s="114" t="s">
        <v>26</v>
      </c>
      <c r="M18" s="114"/>
      <c r="N18" s="114"/>
      <c r="O18" s="115"/>
      <c r="P18" s="1"/>
      <c r="Q18" s="1"/>
      <c r="R18" s="1"/>
      <c r="S18" s="129"/>
      <c r="T18" s="130"/>
      <c r="U18" s="130"/>
      <c r="V18" s="130"/>
      <c r="W18" s="130"/>
      <c r="X18" s="130"/>
      <c r="Y18" s="130"/>
      <c r="Z18" s="130"/>
      <c r="AA18" s="130"/>
      <c r="AB18" s="130"/>
      <c r="AC18" s="130"/>
      <c r="AD18" s="130"/>
      <c r="AE18" s="130"/>
      <c r="AF18" s="130"/>
      <c r="AG18" s="130"/>
      <c r="AH18" s="131"/>
      <c r="AI18" s="1"/>
      <c r="AJ18" s="1"/>
      <c r="AK18" s="203"/>
      <c r="AL18" s="204"/>
      <c r="AM18" s="204"/>
      <c r="AN18" s="204"/>
      <c r="AO18" s="204"/>
      <c r="AP18" s="204"/>
      <c r="AQ18" s="205"/>
    </row>
    <row r="19" spans="1:43" ht="23.1" customHeight="1" thickBot="1">
      <c r="A19" s="1"/>
      <c r="B19" s="169" t="s">
        <v>29</v>
      </c>
      <c r="C19" s="170"/>
      <c r="D19" s="170"/>
      <c r="E19" s="171"/>
      <c r="F19" s="175">
        <f>データ!AV6</f>
        <v>351545</v>
      </c>
      <c r="G19" s="175"/>
      <c r="H19" s="175"/>
      <c r="I19" s="175">
        <f>データ!AW6</f>
        <v>41288</v>
      </c>
      <c r="J19" s="175"/>
      <c r="K19" s="175"/>
      <c r="L19" s="175">
        <f>データ!AX6</f>
        <v>392833</v>
      </c>
      <c r="M19" s="175"/>
      <c r="N19" s="175"/>
      <c r="O19" s="176"/>
      <c r="P19" s="1"/>
      <c r="Q19" s="1"/>
      <c r="R19" s="1"/>
      <c r="S19" s="132"/>
      <c r="T19" s="133"/>
      <c r="U19" s="133"/>
      <c r="V19" s="133"/>
      <c r="W19" s="133"/>
      <c r="X19" s="133"/>
      <c r="Y19" s="133"/>
      <c r="Z19" s="133"/>
      <c r="AA19" s="133"/>
      <c r="AB19" s="133"/>
      <c r="AC19" s="133"/>
      <c r="AD19" s="133"/>
      <c r="AE19" s="133"/>
      <c r="AF19" s="133"/>
      <c r="AG19" s="133"/>
      <c r="AH19" s="134"/>
      <c r="AI19" s="1"/>
      <c r="AJ19" s="1"/>
      <c r="AK19" s="203"/>
      <c r="AL19" s="204"/>
      <c r="AM19" s="204"/>
      <c r="AN19" s="204"/>
      <c r="AO19" s="204"/>
      <c r="AP19" s="204"/>
      <c r="AQ19" s="20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203"/>
      <c r="AL20" s="204"/>
      <c r="AM20" s="204"/>
      <c r="AN20" s="204"/>
      <c r="AO20" s="204"/>
      <c r="AP20" s="204"/>
      <c r="AQ20" s="20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203"/>
      <c r="AL21" s="204"/>
      <c r="AM21" s="204"/>
      <c r="AN21" s="204"/>
      <c r="AO21" s="204"/>
      <c r="AP21" s="204"/>
      <c r="AQ21" s="205"/>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203"/>
      <c r="AL22" s="204"/>
      <c r="AM22" s="204"/>
      <c r="AN22" s="204"/>
      <c r="AO22" s="204"/>
      <c r="AP22" s="204"/>
      <c r="AQ22" s="205"/>
    </row>
    <row r="23" spans="1:43" ht="23.4"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203"/>
      <c r="AL23" s="204"/>
      <c r="AM23" s="204"/>
      <c r="AN23" s="204"/>
      <c r="AO23" s="204"/>
      <c r="AP23" s="204"/>
      <c r="AQ23" s="20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203"/>
      <c r="AL24" s="204"/>
      <c r="AM24" s="204"/>
      <c r="AN24" s="204"/>
      <c r="AO24" s="204"/>
      <c r="AP24" s="204"/>
      <c r="AQ24" s="20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203"/>
      <c r="AL25" s="204"/>
      <c r="AM25" s="204"/>
      <c r="AN25" s="204"/>
      <c r="AO25" s="204"/>
      <c r="AP25" s="204"/>
      <c r="AQ25" s="20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203"/>
      <c r="AL26" s="204"/>
      <c r="AM26" s="204"/>
      <c r="AN26" s="204"/>
      <c r="AO26" s="204"/>
      <c r="AP26" s="204"/>
      <c r="AQ26" s="20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203"/>
      <c r="AL27" s="204"/>
      <c r="AM27" s="204"/>
      <c r="AN27" s="204"/>
      <c r="AO27" s="204"/>
      <c r="AP27" s="204"/>
      <c r="AQ27" s="20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203"/>
      <c r="AL28" s="204"/>
      <c r="AM28" s="204"/>
      <c r="AN28" s="204"/>
      <c r="AO28" s="204"/>
      <c r="AP28" s="204"/>
      <c r="AQ28" s="20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203"/>
      <c r="AL29" s="204"/>
      <c r="AM29" s="204"/>
      <c r="AN29" s="204"/>
      <c r="AO29" s="204"/>
      <c r="AP29" s="204"/>
      <c r="AQ29" s="20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203"/>
      <c r="AL30" s="204"/>
      <c r="AM30" s="204"/>
      <c r="AN30" s="204"/>
      <c r="AO30" s="204"/>
      <c r="AP30" s="204"/>
      <c r="AQ30" s="20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203"/>
      <c r="AL31" s="204"/>
      <c r="AM31" s="204"/>
      <c r="AN31" s="204"/>
      <c r="AO31" s="204"/>
      <c r="AP31" s="204"/>
      <c r="AQ31" s="20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203"/>
      <c r="AL32" s="204"/>
      <c r="AM32" s="204"/>
      <c r="AN32" s="204"/>
      <c r="AO32" s="204"/>
      <c r="AP32" s="204"/>
      <c r="AQ32" s="20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203"/>
      <c r="AL33" s="204"/>
      <c r="AM33" s="204"/>
      <c r="AN33" s="204"/>
      <c r="AO33" s="204"/>
      <c r="AP33" s="204"/>
      <c r="AQ33" s="20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203"/>
      <c r="AL34" s="204"/>
      <c r="AM34" s="204"/>
      <c r="AN34" s="204"/>
      <c r="AO34" s="204"/>
      <c r="AP34" s="204"/>
      <c r="AQ34" s="20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203"/>
      <c r="AL35" s="204"/>
      <c r="AM35" s="204"/>
      <c r="AN35" s="204"/>
      <c r="AO35" s="204"/>
      <c r="AP35" s="204"/>
      <c r="AQ35" s="20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203"/>
      <c r="AL36" s="204"/>
      <c r="AM36" s="204"/>
      <c r="AN36" s="204"/>
      <c r="AO36" s="204"/>
      <c r="AP36" s="204"/>
      <c r="AQ36" s="205"/>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203"/>
      <c r="AL37" s="204"/>
      <c r="AM37" s="204"/>
      <c r="AN37" s="204"/>
      <c r="AO37" s="204"/>
      <c r="AP37" s="204"/>
      <c r="AQ37" s="205"/>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206"/>
      <c r="AL38" s="207"/>
      <c r="AM38" s="207"/>
      <c r="AN38" s="207"/>
      <c r="AO38" s="207"/>
      <c r="AP38" s="207"/>
      <c r="AQ38" s="208"/>
    </row>
    <row r="39" spans="1:43" ht="29.4" customHeight="1">
      <c r="A39" s="1"/>
      <c r="B39" s="21" t="s">
        <v>31</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77" t="s">
        <v>32</v>
      </c>
      <c r="AL39" s="178"/>
      <c r="AM39" s="178"/>
      <c r="AN39" s="178"/>
      <c r="AO39" s="178"/>
      <c r="AP39" s="178"/>
      <c r="AQ39" s="179"/>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203" t="s">
        <v>184</v>
      </c>
      <c r="AL40" s="204"/>
      <c r="AM40" s="204"/>
      <c r="AN40" s="204"/>
      <c r="AO40" s="204"/>
      <c r="AP40" s="204"/>
      <c r="AQ40" s="205"/>
    </row>
    <row r="41" spans="1:43" ht="29.4" customHeight="1">
      <c r="A41" s="1"/>
      <c r="B41" s="33" t="s">
        <v>33</v>
      </c>
      <c r="C41" s="34"/>
      <c r="D41" s="8"/>
      <c r="E41" s="8"/>
      <c r="F41" s="8"/>
      <c r="G41" s="8"/>
      <c r="H41" s="8"/>
      <c r="I41" s="35" t="s">
        <v>34</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203"/>
      <c r="AL41" s="204"/>
      <c r="AM41" s="204"/>
      <c r="AN41" s="204"/>
      <c r="AO41" s="204"/>
      <c r="AP41" s="204"/>
      <c r="AQ41" s="205"/>
    </row>
    <row r="42" spans="1:43" ht="43.35" customHeight="1">
      <c r="A42" s="1"/>
      <c r="B42" s="180"/>
      <c r="C42" s="181"/>
      <c r="D42" s="181"/>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203"/>
      <c r="AL42" s="204"/>
      <c r="AM42" s="204"/>
      <c r="AN42" s="204"/>
      <c r="AO42" s="204"/>
      <c r="AP42" s="204"/>
      <c r="AQ42" s="20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203"/>
      <c r="AL43" s="204"/>
      <c r="AM43" s="204"/>
      <c r="AN43" s="204"/>
      <c r="AO43" s="204"/>
      <c r="AP43" s="204"/>
      <c r="AQ43" s="20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203"/>
      <c r="AL44" s="204"/>
      <c r="AM44" s="204"/>
      <c r="AN44" s="204"/>
      <c r="AO44" s="204"/>
      <c r="AP44" s="204"/>
      <c r="AQ44" s="20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203"/>
      <c r="AL45" s="204"/>
      <c r="AM45" s="204"/>
      <c r="AN45" s="204"/>
      <c r="AO45" s="204"/>
      <c r="AP45" s="204"/>
      <c r="AQ45" s="20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203"/>
      <c r="AL46" s="204"/>
      <c r="AM46" s="204"/>
      <c r="AN46" s="204"/>
      <c r="AO46" s="204"/>
      <c r="AP46" s="204"/>
      <c r="AQ46" s="20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203"/>
      <c r="AL47" s="204"/>
      <c r="AM47" s="204"/>
      <c r="AN47" s="204"/>
      <c r="AO47" s="204"/>
      <c r="AP47" s="204"/>
      <c r="AQ47" s="20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203"/>
      <c r="AL48" s="204"/>
      <c r="AM48" s="204"/>
      <c r="AN48" s="204"/>
      <c r="AO48" s="204"/>
      <c r="AP48" s="204"/>
      <c r="AQ48" s="20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203"/>
      <c r="AL49" s="204"/>
      <c r="AM49" s="204"/>
      <c r="AN49" s="204"/>
      <c r="AO49" s="204"/>
      <c r="AP49" s="204"/>
      <c r="AQ49" s="20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203"/>
      <c r="AL50" s="204"/>
      <c r="AM50" s="204"/>
      <c r="AN50" s="204"/>
      <c r="AO50" s="204"/>
      <c r="AP50" s="204"/>
      <c r="AQ50" s="20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203"/>
      <c r="AL51" s="204"/>
      <c r="AM51" s="204"/>
      <c r="AN51" s="204"/>
      <c r="AO51" s="204"/>
      <c r="AP51" s="204"/>
      <c r="AQ51" s="20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203"/>
      <c r="AL52" s="204"/>
      <c r="AM52" s="204"/>
      <c r="AN52" s="204"/>
      <c r="AO52" s="204"/>
      <c r="AP52" s="204"/>
      <c r="AQ52" s="20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203"/>
      <c r="AL53" s="204"/>
      <c r="AM53" s="204"/>
      <c r="AN53" s="204"/>
      <c r="AO53" s="204"/>
      <c r="AP53" s="204"/>
      <c r="AQ53" s="20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203"/>
      <c r="AL54" s="204"/>
      <c r="AM54" s="204"/>
      <c r="AN54" s="204"/>
      <c r="AO54" s="204"/>
      <c r="AP54" s="204"/>
      <c r="AQ54" s="20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203"/>
      <c r="AL55" s="204"/>
      <c r="AM55" s="204"/>
      <c r="AN55" s="204"/>
      <c r="AO55" s="204"/>
      <c r="AP55" s="204"/>
      <c r="AQ55" s="20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203"/>
      <c r="AL56" s="204"/>
      <c r="AM56" s="204"/>
      <c r="AN56" s="204"/>
      <c r="AO56" s="204"/>
      <c r="AP56" s="204"/>
      <c r="AQ56" s="20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203"/>
      <c r="AL57" s="204"/>
      <c r="AM57" s="204"/>
      <c r="AN57" s="204"/>
      <c r="AO57" s="204"/>
      <c r="AP57" s="204"/>
      <c r="AQ57" s="20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203"/>
      <c r="AL58" s="204"/>
      <c r="AM58" s="204"/>
      <c r="AN58" s="204"/>
      <c r="AO58" s="204"/>
      <c r="AP58" s="204"/>
      <c r="AQ58" s="20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203"/>
      <c r="AL59" s="204"/>
      <c r="AM59" s="204"/>
      <c r="AN59" s="204"/>
      <c r="AO59" s="204"/>
      <c r="AP59" s="204"/>
      <c r="AQ59" s="20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203"/>
      <c r="AL60" s="204"/>
      <c r="AM60" s="204"/>
      <c r="AN60" s="204"/>
      <c r="AO60" s="204"/>
      <c r="AP60" s="204"/>
      <c r="AQ60" s="20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203"/>
      <c r="AL61" s="204"/>
      <c r="AM61" s="204"/>
      <c r="AN61" s="204"/>
      <c r="AO61" s="204"/>
      <c r="AP61" s="204"/>
      <c r="AQ61" s="20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203"/>
      <c r="AL62" s="204"/>
      <c r="AM62" s="204"/>
      <c r="AN62" s="204"/>
      <c r="AO62" s="204"/>
      <c r="AP62" s="204"/>
      <c r="AQ62" s="20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203"/>
      <c r="AL63" s="204"/>
      <c r="AM63" s="204"/>
      <c r="AN63" s="204"/>
      <c r="AO63" s="204"/>
      <c r="AP63" s="204"/>
      <c r="AQ63" s="20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203"/>
      <c r="AL64" s="204"/>
      <c r="AM64" s="204"/>
      <c r="AN64" s="204"/>
      <c r="AO64" s="204"/>
      <c r="AP64" s="204"/>
      <c r="AQ64" s="20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203"/>
      <c r="AL65" s="204"/>
      <c r="AM65" s="204"/>
      <c r="AN65" s="204"/>
      <c r="AO65" s="204"/>
      <c r="AP65" s="204"/>
      <c r="AQ65" s="20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203"/>
      <c r="AL66" s="204"/>
      <c r="AM66" s="204"/>
      <c r="AN66" s="204"/>
      <c r="AO66" s="204"/>
      <c r="AP66" s="204"/>
      <c r="AQ66" s="20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203"/>
      <c r="AL67" s="204"/>
      <c r="AM67" s="204"/>
      <c r="AN67" s="204"/>
      <c r="AO67" s="204"/>
      <c r="AP67" s="204"/>
      <c r="AQ67" s="20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203"/>
      <c r="AL68" s="204"/>
      <c r="AM68" s="204"/>
      <c r="AN68" s="204"/>
      <c r="AO68" s="204"/>
      <c r="AP68" s="204"/>
      <c r="AQ68" s="20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203"/>
      <c r="AL69" s="204"/>
      <c r="AM69" s="204"/>
      <c r="AN69" s="204"/>
      <c r="AO69" s="204"/>
      <c r="AP69" s="204"/>
      <c r="AQ69" s="20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203"/>
      <c r="AL70" s="204"/>
      <c r="AM70" s="204"/>
      <c r="AN70" s="204"/>
      <c r="AO70" s="204"/>
      <c r="AP70" s="204"/>
      <c r="AQ70" s="20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203"/>
      <c r="AL71" s="204"/>
      <c r="AM71" s="204"/>
      <c r="AN71" s="204"/>
      <c r="AO71" s="204"/>
      <c r="AP71" s="204"/>
      <c r="AQ71" s="20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203"/>
      <c r="AL72" s="204"/>
      <c r="AM72" s="204"/>
      <c r="AN72" s="204"/>
      <c r="AO72" s="204"/>
      <c r="AP72" s="204"/>
      <c r="AQ72" s="20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203"/>
      <c r="AL73" s="204"/>
      <c r="AM73" s="204"/>
      <c r="AN73" s="204"/>
      <c r="AO73" s="204"/>
      <c r="AP73" s="204"/>
      <c r="AQ73" s="20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203"/>
      <c r="AL74" s="204"/>
      <c r="AM74" s="204"/>
      <c r="AN74" s="204"/>
      <c r="AO74" s="204"/>
      <c r="AP74" s="204"/>
      <c r="AQ74" s="20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203"/>
      <c r="AL75" s="204"/>
      <c r="AM75" s="204"/>
      <c r="AN75" s="204"/>
      <c r="AO75" s="204"/>
      <c r="AP75" s="204"/>
      <c r="AQ75" s="20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203"/>
      <c r="AL76" s="204"/>
      <c r="AM76" s="204"/>
      <c r="AN76" s="204"/>
      <c r="AO76" s="204"/>
      <c r="AP76" s="204"/>
      <c r="AQ76" s="20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203"/>
      <c r="AL77" s="204"/>
      <c r="AM77" s="204"/>
      <c r="AN77" s="204"/>
      <c r="AO77" s="204"/>
      <c r="AP77" s="204"/>
      <c r="AQ77" s="20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203"/>
      <c r="AL78" s="204"/>
      <c r="AM78" s="204"/>
      <c r="AN78" s="204"/>
      <c r="AO78" s="204"/>
      <c r="AP78" s="204"/>
      <c r="AQ78" s="20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203"/>
      <c r="AL79" s="204"/>
      <c r="AM79" s="204"/>
      <c r="AN79" s="204"/>
      <c r="AO79" s="204"/>
      <c r="AP79" s="204"/>
      <c r="AQ79" s="20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203"/>
      <c r="AL80" s="204"/>
      <c r="AM80" s="204"/>
      <c r="AN80" s="204"/>
      <c r="AO80" s="204"/>
      <c r="AP80" s="204"/>
      <c r="AQ80" s="20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203"/>
      <c r="AL81" s="204"/>
      <c r="AM81" s="204"/>
      <c r="AN81" s="204"/>
      <c r="AO81" s="204"/>
      <c r="AP81" s="204"/>
      <c r="AQ81" s="20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203"/>
      <c r="AL82" s="204"/>
      <c r="AM82" s="204"/>
      <c r="AN82" s="204"/>
      <c r="AO82" s="204"/>
      <c r="AP82" s="204"/>
      <c r="AQ82" s="20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203"/>
      <c r="AL83" s="204"/>
      <c r="AM83" s="204"/>
      <c r="AN83" s="204"/>
      <c r="AO83" s="204"/>
      <c r="AP83" s="204"/>
      <c r="AQ83" s="20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203"/>
      <c r="AL84" s="204"/>
      <c r="AM84" s="204"/>
      <c r="AN84" s="204"/>
      <c r="AO84" s="204"/>
      <c r="AP84" s="204"/>
      <c r="AQ84" s="20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203"/>
      <c r="AL85" s="204"/>
      <c r="AM85" s="204"/>
      <c r="AN85" s="204"/>
      <c r="AO85" s="204"/>
      <c r="AP85" s="204"/>
      <c r="AQ85" s="20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203"/>
      <c r="AL86" s="204"/>
      <c r="AM86" s="204"/>
      <c r="AN86" s="204"/>
      <c r="AO86" s="204"/>
      <c r="AP86" s="204"/>
      <c r="AQ86" s="20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203"/>
      <c r="AL87" s="204"/>
      <c r="AM87" s="204"/>
      <c r="AN87" s="204"/>
      <c r="AO87" s="204"/>
      <c r="AP87" s="204"/>
      <c r="AQ87" s="20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203"/>
      <c r="AL88" s="204"/>
      <c r="AM88" s="204"/>
      <c r="AN88" s="204"/>
      <c r="AO88" s="204"/>
      <c r="AP88" s="204"/>
      <c r="AQ88" s="20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203"/>
      <c r="AL89" s="204"/>
      <c r="AM89" s="204"/>
      <c r="AN89" s="204"/>
      <c r="AO89" s="204"/>
      <c r="AP89" s="204"/>
      <c r="AQ89" s="20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203"/>
      <c r="AL90" s="204"/>
      <c r="AM90" s="204"/>
      <c r="AN90" s="204"/>
      <c r="AO90" s="204"/>
      <c r="AP90" s="204"/>
      <c r="AQ90" s="20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203"/>
      <c r="AL91" s="204"/>
      <c r="AM91" s="204"/>
      <c r="AN91" s="204"/>
      <c r="AO91" s="204"/>
      <c r="AP91" s="204"/>
      <c r="AQ91" s="20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203"/>
      <c r="AL92" s="204"/>
      <c r="AM92" s="204"/>
      <c r="AN92" s="204"/>
      <c r="AO92" s="204"/>
      <c r="AP92" s="204"/>
      <c r="AQ92" s="20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203"/>
      <c r="AL93" s="204"/>
      <c r="AM93" s="204"/>
      <c r="AN93" s="204"/>
      <c r="AO93" s="204"/>
      <c r="AP93" s="204"/>
      <c r="AQ93" s="20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203"/>
      <c r="AL94" s="204"/>
      <c r="AM94" s="204"/>
      <c r="AN94" s="204"/>
      <c r="AO94" s="204"/>
      <c r="AP94" s="204"/>
      <c r="AQ94" s="20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203"/>
      <c r="AL95" s="204"/>
      <c r="AM95" s="204"/>
      <c r="AN95" s="204"/>
      <c r="AO95" s="204"/>
      <c r="AP95" s="204"/>
      <c r="AQ95" s="20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206"/>
      <c r="AL96" s="207"/>
      <c r="AM96" s="207"/>
      <c r="AN96" s="207"/>
      <c r="AO96" s="207"/>
      <c r="AP96" s="207"/>
      <c r="AQ96" s="20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77" t="s">
        <v>35</v>
      </c>
      <c r="AL97" s="178"/>
      <c r="AM97" s="178"/>
      <c r="AN97" s="178"/>
      <c r="AO97" s="178"/>
      <c r="AP97" s="178"/>
      <c r="AQ97" s="179"/>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2"/>
      <c r="AL98" s="183"/>
      <c r="AM98" s="183"/>
      <c r="AN98" s="183"/>
      <c r="AO98" s="183"/>
      <c r="AP98" s="183"/>
      <c r="AQ98" s="184"/>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85" t="s">
        <v>182</v>
      </c>
      <c r="AL99" s="186"/>
      <c r="AM99" s="186"/>
      <c r="AN99" s="186"/>
      <c r="AO99" s="186"/>
      <c r="AP99" s="186"/>
      <c r="AQ99" s="187"/>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85"/>
      <c r="AL100" s="186"/>
      <c r="AM100" s="186"/>
      <c r="AN100" s="186"/>
      <c r="AO100" s="186"/>
      <c r="AP100" s="186"/>
      <c r="AQ100" s="187"/>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85"/>
      <c r="AL101" s="186"/>
      <c r="AM101" s="186"/>
      <c r="AN101" s="186"/>
      <c r="AO101" s="186"/>
      <c r="AP101" s="186"/>
      <c r="AQ101" s="187"/>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85"/>
      <c r="AL102" s="186"/>
      <c r="AM102" s="186"/>
      <c r="AN102" s="186"/>
      <c r="AO102" s="186"/>
      <c r="AP102" s="186"/>
      <c r="AQ102" s="187"/>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85"/>
      <c r="AL103" s="186"/>
      <c r="AM103" s="186"/>
      <c r="AN103" s="186"/>
      <c r="AO103" s="186"/>
      <c r="AP103" s="186"/>
      <c r="AQ103" s="187"/>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85"/>
      <c r="AL104" s="186"/>
      <c r="AM104" s="186"/>
      <c r="AN104" s="186"/>
      <c r="AO104" s="186"/>
      <c r="AP104" s="186"/>
      <c r="AQ104" s="187"/>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85"/>
      <c r="AL105" s="186"/>
      <c r="AM105" s="186"/>
      <c r="AN105" s="186"/>
      <c r="AO105" s="186"/>
      <c r="AP105" s="186"/>
      <c r="AQ105" s="187"/>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85"/>
      <c r="AL106" s="186"/>
      <c r="AM106" s="186"/>
      <c r="AN106" s="186"/>
      <c r="AO106" s="186"/>
      <c r="AP106" s="186"/>
      <c r="AQ106" s="187"/>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85"/>
      <c r="AL107" s="186"/>
      <c r="AM107" s="186"/>
      <c r="AN107" s="186"/>
      <c r="AO107" s="186"/>
      <c r="AP107" s="186"/>
      <c r="AQ107" s="187"/>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85"/>
      <c r="AL108" s="186"/>
      <c r="AM108" s="186"/>
      <c r="AN108" s="186"/>
      <c r="AO108" s="186"/>
      <c r="AP108" s="186"/>
      <c r="AQ108" s="187"/>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85"/>
      <c r="AL109" s="186"/>
      <c r="AM109" s="186"/>
      <c r="AN109" s="186"/>
      <c r="AO109" s="186"/>
      <c r="AP109" s="186"/>
      <c r="AQ109" s="187"/>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85"/>
      <c r="AL110" s="186"/>
      <c r="AM110" s="186"/>
      <c r="AN110" s="186"/>
      <c r="AO110" s="186"/>
      <c r="AP110" s="186"/>
      <c r="AQ110" s="187"/>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85"/>
      <c r="AL111" s="186"/>
      <c r="AM111" s="186"/>
      <c r="AN111" s="186"/>
      <c r="AO111" s="186"/>
      <c r="AP111" s="186"/>
      <c r="AQ111" s="187"/>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85"/>
      <c r="AL112" s="186"/>
      <c r="AM112" s="186"/>
      <c r="AN112" s="186"/>
      <c r="AO112" s="186"/>
      <c r="AP112" s="186"/>
      <c r="AQ112" s="187"/>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85"/>
      <c r="AL113" s="186"/>
      <c r="AM113" s="186"/>
      <c r="AN113" s="186"/>
      <c r="AO113" s="186"/>
      <c r="AP113" s="186"/>
      <c r="AQ113" s="187"/>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85"/>
      <c r="AL114" s="186"/>
      <c r="AM114" s="186"/>
      <c r="AN114" s="186"/>
      <c r="AO114" s="186"/>
      <c r="AP114" s="186"/>
      <c r="AQ114" s="187"/>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85"/>
      <c r="AL115" s="186"/>
      <c r="AM115" s="186"/>
      <c r="AN115" s="186"/>
      <c r="AO115" s="186"/>
      <c r="AP115" s="186"/>
      <c r="AQ115" s="187"/>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85"/>
      <c r="AL116" s="186"/>
      <c r="AM116" s="186"/>
      <c r="AN116" s="186"/>
      <c r="AO116" s="186"/>
      <c r="AP116" s="186"/>
      <c r="AQ116" s="187"/>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88"/>
      <c r="AL117" s="189"/>
      <c r="AM117" s="189"/>
      <c r="AN117" s="189"/>
      <c r="AO117" s="189"/>
      <c r="AP117" s="189"/>
      <c r="AQ117" s="190"/>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2.8">
      <c r="A6" s="50" t="s">
        <v>115</v>
      </c>
      <c r="B6" s="68" t="str">
        <f>B7</f>
        <v>2016</v>
      </c>
      <c r="C6" s="68" t="str">
        <f t="shared" ref="C6:AX6" si="6">C7</f>
        <v>260002</v>
      </c>
      <c r="D6" s="68" t="str">
        <f t="shared" si="6"/>
        <v>46</v>
      </c>
      <c r="E6" s="68" t="str">
        <f t="shared" si="6"/>
        <v>04</v>
      </c>
      <c r="F6" s="68" t="str">
        <f t="shared" si="6"/>
        <v>0</v>
      </c>
      <c r="G6" s="68" t="str">
        <f t="shared" si="6"/>
        <v>000</v>
      </c>
      <c r="H6" s="68" t="str">
        <f t="shared" si="6"/>
        <v>京都府</v>
      </c>
      <c r="I6" s="68" t="str">
        <f t="shared" si="6"/>
        <v>法適用</v>
      </c>
      <c r="J6" s="68" t="str">
        <f t="shared" si="6"/>
        <v>電気事業</v>
      </c>
      <c r="K6" s="68" t="str">
        <f t="shared" si="6"/>
        <v/>
      </c>
      <c r="L6" s="69">
        <f t="shared" si="6"/>
        <v>80.900000000000006</v>
      </c>
      <c r="M6" s="70">
        <f t="shared" si="6"/>
        <v>1</v>
      </c>
      <c r="N6" s="70" t="str">
        <f t="shared" si="6"/>
        <v>-</v>
      </c>
      <c r="O6" s="70">
        <f t="shared" si="6"/>
        <v>1</v>
      </c>
      <c r="P6" s="70" t="str">
        <f t="shared" si="6"/>
        <v>-</v>
      </c>
      <c r="Q6" s="70" t="str">
        <f t="shared" si="6"/>
        <v>-</v>
      </c>
      <c r="R6" s="71" t="str">
        <f>R7</f>
        <v>平成32年3月31日　大野発電所</v>
      </c>
      <c r="S6" s="72" t="str">
        <f t="shared" si="6"/>
        <v>平成33年12月31日　太鼓山風力発電所</v>
      </c>
      <c r="T6" s="68" t="str">
        <f t="shared" si="6"/>
        <v>無</v>
      </c>
      <c r="U6" s="72" t="str">
        <f t="shared" si="6"/>
        <v>関西電力株式会社</v>
      </c>
      <c r="V6" s="69" t="str">
        <f t="shared" si="6"/>
        <v>-</v>
      </c>
      <c r="W6" s="70">
        <f>W7</f>
        <v>23204</v>
      </c>
      <c r="X6" s="70">
        <f t="shared" si="6"/>
        <v>40972</v>
      </c>
      <c r="Y6" s="70">
        <f t="shared" si="6"/>
        <v>40177</v>
      </c>
      <c r="Z6" s="70">
        <f t="shared" si="6"/>
        <v>35383</v>
      </c>
      <c r="AA6" s="70">
        <f t="shared" si="6"/>
        <v>43981</v>
      </c>
      <c r="AB6" s="70" t="str">
        <f t="shared" si="6"/>
        <v>-</v>
      </c>
      <c r="AC6" s="70" t="str">
        <f t="shared" si="6"/>
        <v>-</v>
      </c>
      <c r="AD6" s="70" t="str">
        <f t="shared" si="6"/>
        <v>-</v>
      </c>
      <c r="AE6" s="70" t="str">
        <f t="shared" si="6"/>
        <v>-</v>
      </c>
      <c r="AF6" s="70" t="str">
        <f t="shared" si="6"/>
        <v>-</v>
      </c>
      <c r="AG6" s="70">
        <f t="shared" si="6"/>
        <v>3261</v>
      </c>
      <c r="AH6" s="70">
        <f t="shared" si="6"/>
        <v>244</v>
      </c>
      <c r="AI6" s="70">
        <f t="shared" si="6"/>
        <v>2867</v>
      </c>
      <c r="AJ6" s="70">
        <f t="shared" si="6"/>
        <v>2639</v>
      </c>
      <c r="AK6" s="70">
        <f t="shared" si="6"/>
        <v>2474</v>
      </c>
      <c r="AL6" s="70" t="str">
        <f t="shared" si="6"/>
        <v>-</v>
      </c>
      <c r="AM6" s="70" t="str">
        <f t="shared" si="6"/>
        <v>-</v>
      </c>
      <c r="AN6" s="70" t="str">
        <f t="shared" si="6"/>
        <v>-</v>
      </c>
      <c r="AO6" s="70" t="str">
        <f t="shared" si="6"/>
        <v>-</v>
      </c>
      <c r="AP6" s="70" t="str">
        <f t="shared" si="6"/>
        <v>-</v>
      </c>
      <c r="AQ6" s="70">
        <f t="shared" si="6"/>
        <v>26465</v>
      </c>
      <c r="AR6" s="70">
        <f t="shared" si="6"/>
        <v>41216</v>
      </c>
      <c r="AS6" s="70">
        <f t="shared" si="6"/>
        <v>43044</v>
      </c>
      <c r="AT6" s="70">
        <f t="shared" si="6"/>
        <v>38022</v>
      </c>
      <c r="AU6" s="70">
        <f t="shared" si="6"/>
        <v>46455</v>
      </c>
      <c r="AV6" s="70">
        <f t="shared" si="6"/>
        <v>351545</v>
      </c>
      <c r="AW6" s="70">
        <f t="shared" si="6"/>
        <v>41288</v>
      </c>
      <c r="AX6" s="70">
        <f t="shared" si="6"/>
        <v>392833</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2.8">
      <c r="A7" s="50"/>
      <c r="B7" s="78" t="s">
        <v>116</v>
      </c>
      <c r="C7" s="78" t="s">
        <v>117</v>
      </c>
      <c r="D7" s="78" t="s">
        <v>118</v>
      </c>
      <c r="E7" s="78" t="s">
        <v>119</v>
      </c>
      <c r="F7" s="78" t="s">
        <v>120</v>
      </c>
      <c r="G7" s="78" t="s">
        <v>121</v>
      </c>
      <c r="H7" s="78" t="s">
        <v>122</v>
      </c>
      <c r="I7" s="78" t="s">
        <v>123</v>
      </c>
      <c r="J7" s="78" t="s">
        <v>124</v>
      </c>
      <c r="K7" s="78" t="s">
        <v>125</v>
      </c>
      <c r="L7" s="79">
        <v>80.900000000000006</v>
      </c>
      <c r="M7" s="80">
        <v>1</v>
      </c>
      <c r="N7" s="80" t="s">
        <v>126</v>
      </c>
      <c r="O7" s="81">
        <v>1</v>
      </c>
      <c r="P7" s="81" t="s">
        <v>126</v>
      </c>
      <c r="Q7" s="81" t="s">
        <v>126</v>
      </c>
      <c r="R7" s="82" t="s">
        <v>127</v>
      </c>
      <c r="S7" s="82" t="s">
        <v>128</v>
      </c>
      <c r="T7" s="83" t="s">
        <v>129</v>
      </c>
      <c r="U7" s="82" t="s">
        <v>130</v>
      </c>
      <c r="V7" s="79" t="s">
        <v>126</v>
      </c>
      <c r="W7" s="81">
        <v>23204</v>
      </c>
      <c r="X7" s="81">
        <v>40972</v>
      </c>
      <c r="Y7" s="81">
        <v>40177</v>
      </c>
      <c r="Z7" s="81">
        <v>35383</v>
      </c>
      <c r="AA7" s="81">
        <v>43981</v>
      </c>
      <c r="AB7" s="81" t="s">
        <v>126</v>
      </c>
      <c r="AC7" s="81" t="s">
        <v>126</v>
      </c>
      <c r="AD7" s="81" t="s">
        <v>126</v>
      </c>
      <c r="AE7" s="81" t="s">
        <v>126</v>
      </c>
      <c r="AF7" s="81" t="s">
        <v>126</v>
      </c>
      <c r="AG7" s="81">
        <v>3261</v>
      </c>
      <c r="AH7" s="81">
        <v>244</v>
      </c>
      <c r="AI7" s="81">
        <v>2867</v>
      </c>
      <c r="AJ7" s="81">
        <v>2639</v>
      </c>
      <c r="AK7" s="81">
        <v>2474</v>
      </c>
      <c r="AL7" s="81" t="s">
        <v>126</v>
      </c>
      <c r="AM7" s="81" t="s">
        <v>126</v>
      </c>
      <c r="AN7" s="81" t="s">
        <v>126</v>
      </c>
      <c r="AO7" s="81" t="s">
        <v>126</v>
      </c>
      <c r="AP7" s="81" t="s">
        <v>126</v>
      </c>
      <c r="AQ7" s="81">
        <v>26465</v>
      </c>
      <c r="AR7" s="81">
        <v>41216</v>
      </c>
      <c r="AS7" s="81">
        <v>43044</v>
      </c>
      <c r="AT7" s="81">
        <v>38022</v>
      </c>
      <c r="AU7" s="81">
        <v>46455</v>
      </c>
      <c r="AV7" s="81">
        <v>351545</v>
      </c>
      <c r="AW7" s="81">
        <v>41288</v>
      </c>
      <c r="AX7" s="81">
        <v>392833</v>
      </c>
      <c r="AY7" s="84">
        <v>85.1</v>
      </c>
      <c r="AZ7" s="84">
        <v>91.4</v>
      </c>
      <c r="BA7" s="84">
        <v>103.3</v>
      </c>
      <c r="BB7" s="84">
        <v>79</v>
      </c>
      <c r="BC7" s="84">
        <v>105</v>
      </c>
      <c r="BD7" s="84">
        <v>110.1</v>
      </c>
      <c r="BE7" s="84">
        <v>119.7</v>
      </c>
      <c r="BF7" s="84">
        <v>125.7</v>
      </c>
      <c r="BG7" s="84">
        <v>129.69999999999999</v>
      </c>
      <c r="BH7" s="84">
        <v>135.9</v>
      </c>
      <c r="BI7" s="84">
        <v>100</v>
      </c>
      <c r="BJ7" s="84">
        <v>85</v>
      </c>
      <c r="BK7" s="84">
        <v>77.3</v>
      </c>
      <c r="BL7" s="84">
        <v>96.8</v>
      </c>
      <c r="BM7" s="84">
        <v>62.5</v>
      </c>
      <c r="BN7" s="84">
        <v>85.8</v>
      </c>
      <c r="BO7" s="84">
        <v>112.7</v>
      </c>
      <c r="BP7" s="84">
        <v>121.8</v>
      </c>
      <c r="BQ7" s="84">
        <v>124.8</v>
      </c>
      <c r="BR7" s="84">
        <v>130.4</v>
      </c>
      <c r="BS7" s="84">
        <v>136.30000000000001</v>
      </c>
      <c r="BT7" s="84">
        <v>100</v>
      </c>
      <c r="BU7" s="84">
        <v>825.7</v>
      </c>
      <c r="BV7" s="84">
        <v>510.5</v>
      </c>
      <c r="BW7" s="84">
        <v>540</v>
      </c>
      <c r="BX7" s="84">
        <v>460.4</v>
      </c>
      <c r="BY7" s="84">
        <v>639.5</v>
      </c>
      <c r="BZ7" s="84">
        <v>1317.9</v>
      </c>
      <c r="CA7" s="84">
        <v>992.4</v>
      </c>
      <c r="CB7" s="84">
        <v>638.79999999999995</v>
      </c>
      <c r="CC7" s="84">
        <v>716.7</v>
      </c>
      <c r="CD7" s="84">
        <v>688</v>
      </c>
      <c r="CE7" s="84">
        <v>100</v>
      </c>
      <c r="CF7" s="84">
        <v>16106.4</v>
      </c>
      <c r="CG7" s="84">
        <v>11572.2</v>
      </c>
      <c r="CH7" s="84">
        <v>9740.2000000000007</v>
      </c>
      <c r="CI7" s="84">
        <v>15109.2</v>
      </c>
      <c r="CJ7" s="84">
        <v>9606.9</v>
      </c>
      <c r="CK7" s="84">
        <v>7970</v>
      </c>
      <c r="CL7" s="84">
        <v>7914.4</v>
      </c>
      <c r="CM7" s="84">
        <v>7493.6</v>
      </c>
      <c r="CN7" s="84">
        <v>8014.2</v>
      </c>
      <c r="CO7" s="84">
        <v>8260</v>
      </c>
      <c r="CP7" s="81">
        <v>134955</v>
      </c>
      <c r="CQ7" s="81">
        <v>146269</v>
      </c>
      <c r="CR7" s="81">
        <v>133778</v>
      </c>
      <c r="CS7" s="81">
        <v>38595</v>
      </c>
      <c r="CT7" s="81">
        <v>126668</v>
      </c>
      <c r="CU7" s="81">
        <v>1043769</v>
      </c>
      <c r="CV7" s="81">
        <v>1160012</v>
      </c>
      <c r="CW7" s="81">
        <v>1146099</v>
      </c>
      <c r="CX7" s="81">
        <v>1494682</v>
      </c>
      <c r="CY7" s="81">
        <v>1543942</v>
      </c>
      <c r="CZ7" s="81">
        <v>13250</v>
      </c>
      <c r="DA7" s="84">
        <v>19.5</v>
      </c>
      <c r="DB7" s="84">
        <v>30.4</v>
      </c>
      <c r="DC7" s="84">
        <v>31.7</v>
      </c>
      <c r="DD7" s="84">
        <v>32.700000000000003</v>
      </c>
      <c r="DE7" s="84">
        <v>40</v>
      </c>
      <c r="DF7" s="84">
        <v>37.299999999999997</v>
      </c>
      <c r="DG7" s="84">
        <v>36.299999999999997</v>
      </c>
      <c r="DH7" s="84">
        <v>38.4</v>
      </c>
      <c r="DI7" s="84">
        <v>37.700000000000003</v>
      </c>
      <c r="DJ7" s="84">
        <v>36.200000000000003</v>
      </c>
      <c r="DK7" s="84">
        <v>16.399999999999999</v>
      </c>
      <c r="DL7" s="84">
        <v>10.9</v>
      </c>
      <c r="DM7" s="84">
        <v>21.8</v>
      </c>
      <c r="DN7" s="84">
        <v>4.3</v>
      </c>
      <c r="DO7" s="84">
        <v>7.2</v>
      </c>
      <c r="DP7" s="84">
        <v>22.3</v>
      </c>
      <c r="DQ7" s="84">
        <v>22.1</v>
      </c>
      <c r="DR7" s="84">
        <v>21.1</v>
      </c>
      <c r="DS7" s="84">
        <v>20</v>
      </c>
      <c r="DT7" s="84">
        <v>18.2</v>
      </c>
      <c r="DU7" s="84">
        <v>97.8</v>
      </c>
      <c r="DV7" s="84">
        <v>76.5</v>
      </c>
      <c r="DW7" s="84">
        <v>48.5</v>
      </c>
      <c r="DX7" s="84">
        <v>33.9</v>
      </c>
      <c r="DY7" s="84">
        <v>17.5</v>
      </c>
      <c r="DZ7" s="84">
        <v>146.19999999999999</v>
      </c>
      <c r="EA7" s="84">
        <v>130.19999999999999</v>
      </c>
      <c r="EB7" s="84">
        <v>128.80000000000001</v>
      </c>
      <c r="EC7" s="84">
        <v>109.9</v>
      </c>
      <c r="ED7" s="84">
        <v>103.6</v>
      </c>
      <c r="EE7" s="84">
        <v>54.5</v>
      </c>
      <c r="EF7" s="84">
        <v>56.7</v>
      </c>
      <c r="EG7" s="84">
        <v>68.3</v>
      </c>
      <c r="EH7" s="84">
        <v>69.8</v>
      </c>
      <c r="EI7" s="84">
        <v>72.5</v>
      </c>
      <c r="EJ7" s="84">
        <v>57</v>
      </c>
      <c r="EK7" s="84">
        <v>57.7</v>
      </c>
      <c r="EL7" s="84">
        <v>59.8</v>
      </c>
      <c r="EM7" s="84">
        <v>59.6</v>
      </c>
      <c r="EN7" s="84">
        <v>60.3</v>
      </c>
      <c r="EO7" s="84">
        <v>0</v>
      </c>
      <c r="EP7" s="84">
        <v>1.1000000000000001</v>
      </c>
      <c r="EQ7" s="84">
        <v>11.3</v>
      </c>
      <c r="ER7" s="84">
        <v>10.8</v>
      </c>
      <c r="ES7" s="84">
        <v>10.5</v>
      </c>
      <c r="ET7" s="84">
        <v>2.8</v>
      </c>
      <c r="EU7" s="84">
        <v>15.4</v>
      </c>
      <c r="EV7" s="84">
        <v>16.2</v>
      </c>
      <c r="EW7" s="84">
        <v>18.7</v>
      </c>
      <c r="EX7" s="84">
        <v>20.5</v>
      </c>
      <c r="EY7" s="81">
        <v>11000</v>
      </c>
      <c r="EZ7" s="84">
        <v>24.1</v>
      </c>
      <c r="FA7" s="84">
        <v>42.5</v>
      </c>
      <c r="FB7" s="84">
        <v>41.7</v>
      </c>
      <c r="FC7" s="84">
        <v>36.6</v>
      </c>
      <c r="FD7" s="84">
        <v>45.6</v>
      </c>
      <c r="FE7" s="84">
        <v>37.5</v>
      </c>
      <c r="FF7" s="84">
        <v>37</v>
      </c>
      <c r="FG7" s="84">
        <v>39.5</v>
      </c>
      <c r="FH7" s="84">
        <v>39.1</v>
      </c>
      <c r="FI7" s="84">
        <v>37.299999999999997</v>
      </c>
      <c r="FJ7" s="84">
        <v>13.8</v>
      </c>
      <c r="FK7" s="84">
        <v>12.7</v>
      </c>
      <c r="FL7" s="84">
        <v>27.5</v>
      </c>
      <c r="FM7" s="84">
        <v>6.9</v>
      </c>
      <c r="FN7" s="84">
        <v>5.3</v>
      </c>
      <c r="FO7" s="84">
        <v>23.1</v>
      </c>
      <c r="FP7" s="84">
        <v>22.6</v>
      </c>
      <c r="FQ7" s="84">
        <v>22</v>
      </c>
      <c r="FR7" s="84">
        <v>21.4</v>
      </c>
      <c r="FS7" s="84">
        <v>19.2</v>
      </c>
      <c r="FT7" s="84">
        <v>54.5</v>
      </c>
      <c r="FU7" s="84">
        <v>39.5</v>
      </c>
      <c r="FV7" s="84">
        <v>30.8</v>
      </c>
      <c r="FW7" s="84">
        <v>25.5</v>
      </c>
      <c r="FX7" s="84">
        <v>19.600000000000001</v>
      </c>
      <c r="FY7" s="84">
        <v>146</v>
      </c>
      <c r="FZ7" s="84">
        <v>120.9</v>
      </c>
      <c r="GA7" s="84">
        <v>105.7</v>
      </c>
      <c r="GB7" s="84">
        <v>89.4</v>
      </c>
      <c r="GC7" s="84">
        <v>83.2</v>
      </c>
      <c r="GD7" s="84">
        <v>64.900000000000006</v>
      </c>
      <c r="GE7" s="84">
        <v>66.7</v>
      </c>
      <c r="GF7" s="84">
        <v>68.900000000000006</v>
      </c>
      <c r="GG7" s="84">
        <v>69.599999999999994</v>
      </c>
      <c r="GH7" s="84">
        <v>71.8</v>
      </c>
      <c r="GI7" s="84">
        <v>57.6</v>
      </c>
      <c r="GJ7" s="84">
        <v>58.6</v>
      </c>
      <c r="GK7" s="84">
        <v>61.3</v>
      </c>
      <c r="GL7" s="84">
        <v>61.7</v>
      </c>
      <c r="GM7" s="84">
        <v>62.1</v>
      </c>
      <c r="GN7" s="84">
        <v>0</v>
      </c>
      <c r="GO7" s="84">
        <v>0</v>
      </c>
      <c r="GP7" s="84">
        <v>0</v>
      </c>
      <c r="GQ7" s="84">
        <v>0</v>
      </c>
      <c r="GR7" s="84">
        <v>0</v>
      </c>
      <c r="GS7" s="84">
        <v>1.8</v>
      </c>
      <c r="GT7" s="84">
        <v>12.3</v>
      </c>
      <c r="GU7" s="84">
        <v>11.9</v>
      </c>
      <c r="GV7" s="84">
        <v>13.3</v>
      </c>
      <c r="GW7" s="84">
        <v>14.4</v>
      </c>
      <c r="GX7" s="81" t="s">
        <v>126</v>
      </c>
      <c r="GY7" s="84" t="s">
        <v>126</v>
      </c>
      <c r="GZ7" s="84" t="s">
        <v>126</v>
      </c>
      <c r="HA7" s="84" t="s">
        <v>126</v>
      </c>
      <c r="HB7" s="84" t="s">
        <v>126</v>
      </c>
      <c r="HC7" s="84" t="s">
        <v>126</v>
      </c>
      <c r="HD7" s="84">
        <v>48.3</v>
      </c>
      <c r="HE7" s="84">
        <v>33.9</v>
      </c>
      <c r="HF7" s="84">
        <v>31.4</v>
      </c>
      <c r="HG7" s="84">
        <v>31.3</v>
      </c>
      <c r="HH7" s="84">
        <v>30.4</v>
      </c>
      <c r="HI7" s="84" t="s">
        <v>126</v>
      </c>
      <c r="HJ7" s="84" t="s">
        <v>126</v>
      </c>
      <c r="HK7" s="84" t="s">
        <v>126</v>
      </c>
      <c r="HL7" s="84" t="s">
        <v>126</v>
      </c>
      <c r="HM7" s="84" t="s">
        <v>126</v>
      </c>
      <c r="HN7" s="84">
        <v>2</v>
      </c>
      <c r="HO7" s="84">
        <v>1.8</v>
      </c>
      <c r="HP7" s="84">
        <v>4</v>
      </c>
      <c r="HQ7" s="84">
        <v>8.4</v>
      </c>
      <c r="HR7" s="84">
        <v>7.2</v>
      </c>
      <c r="HS7" s="84" t="s">
        <v>126</v>
      </c>
      <c r="HT7" s="84" t="s">
        <v>126</v>
      </c>
      <c r="HU7" s="84" t="s">
        <v>126</v>
      </c>
      <c r="HV7" s="84" t="s">
        <v>126</v>
      </c>
      <c r="HW7" s="84" t="s">
        <v>126</v>
      </c>
      <c r="HX7" s="84">
        <v>1.2</v>
      </c>
      <c r="HY7" s="84">
        <v>1.7</v>
      </c>
      <c r="HZ7" s="84">
        <v>0.8</v>
      </c>
      <c r="IA7" s="84">
        <v>0</v>
      </c>
      <c r="IB7" s="84">
        <v>0</v>
      </c>
      <c r="IC7" s="84" t="s">
        <v>126</v>
      </c>
      <c r="ID7" s="84" t="s">
        <v>126</v>
      </c>
      <c r="IE7" s="84" t="s">
        <v>126</v>
      </c>
      <c r="IF7" s="84" t="s">
        <v>126</v>
      </c>
      <c r="IG7" s="84" t="s">
        <v>126</v>
      </c>
      <c r="IH7" s="84">
        <v>57.5</v>
      </c>
      <c r="II7" s="84">
        <v>59.4</v>
      </c>
      <c r="IJ7" s="84">
        <v>70.8</v>
      </c>
      <c r="IK7" s="84">
        <v>73</v>
      </c>
      <c r="IL7" s="84">
        <v>76.599999999999994</v>
      </c>
      <c r="IM7" s="84" t="s">
        <v>126</v>
      </c>
      <c r="IN7" s="84" t="s">
        <v>126</v>
      </c>
      <c r="IO7" s="84" t="s">
        <v>126</v>
      </c>
      <c r="IP7" s="84" t="s">
        <v>126</v>
      </c>
      <c r="IQ7" s="84" t="s">
        <v>126</v>
      </c>
      <c r="IR7" s="84">
        <v>14.3</v>
      </c>
      <c r="IS7" s="84">
        <v>83.1</v>
      </c>
      <c r="IT7" s="84">
        <v>85.4</v>
      </c>
      <c r="IU7" s="84">
        <v>82.1</v>
      </c>
      <c r="IV7" s="84">
        <v>81.3</v>
      </c>
      <c r="IW7" s="81">
        <v>2250</v>
      </c>
      <c r="IX7" s="84">
        <v>8.3000000000000007</v>
      </c>
      <c r="IY7" s="84">
        <v>0.6</v>
      </c>
      <c r="IZ7" s="84">
        <v>7.3</v>
      </c>
      <c r="JA7" s="84">
        <v>13.4</v>
      </c>
      <c r="JB7" s="84">
        <v>12.6</v>
      </c>
      <c r="JC7" s="84">
        <v>16.3</v>
      </c>
      <c r="JD7" s="84">
        <v>15.1</v>
      </c>
      <c r="JE7" s="84">
        <v>15.1</v>
      </c>
      <c r="JF7" s="84">
        <v>14</v>
      </c>
      <c r="JG7" s="84">
        <v>15.5</v>
      </c>
      <c r="JH7" s="84">
        <v>23.2</v>
      </c>
      <c r="JI7" s="84">
        <v>8.1</v>
      </c>
      <c r="JJ7" s="84">
        <v>10.1</v>
      </c>
      <c r="JK7" s="84">
        <v>3</v>
      </c>
      <c r="JL7" s="84">
        <v>10.199999999999999</v>
      </c>
      <c r="JM7" s="84">
        <v>29.6</v>
      </c>
      <c r="JN7" s="84">
        <v>37.700000000000003</v>
      </c>
      <c r="JO7" s="84">
        <v>25.4</v>
      </c>
      <c r="JP7" s="84">
        <v>20.100000000000001</v>
      </c>
      <c r="JQ7" s="84">
        <v>29.9</v>
      </c>
      <c r="JR7" s="84">
        <v>355.6</v>
      </c>
      <c r="JS7" s="84">
        <v>3364.1</v>
      </c>
      <c r="JT7" s="84">
        <v>187.3</v>
      </c>
      <c r="JU7" s="84">
        <v>102.7</v>
      </c>
      <c r="JV7" s="84">
        <v>0</v>
      </c>
      <c r="JW7" s="84">
        <v>344.4</v>
      </c>
      <c r="JX7" s="84">
        <v>259.60000000000002</v>
      </c>
      <c r="JY7" s="84">
        <v>226.2</v>
      </c>
      <c r="JZ7" s="84">
        <v>224.7</v>
      </c>
      <c r="KA7" s="84">
        <v>167.2</v>
      </c>
      <c r="KB7" s="84">
        <v>32.5</v>
      </c>
      <c r="KC7" s="84">
        <v>35.4</v>
      </c>
      <c r="KD7" s="84">
        <v>67.2</v>
      </c>
      <c r="KE7" s="84">
        <v>70.400000000000006</v>
      </c>
      <c r="KF7" s="84">
        <v>75.400000000000006</v>
      </c>
      <c r="KG7" s="84">
        <v>22.3</v>
      </c>
      <c r="KH7" s="84">
        <v>25.5</v>
      </c>
      <c r="KI7" s="84">
        <v>45.2</v>
      </c>
      <c r="KJ7" s="84">
        <v>48.7</v>
      </c>
      <c r="KK7" s="84">
        <v>53.3</v>
      </c>
      <c r="KL7" s="84">
        <v>0</v>
      </c>
      <c r="KM7" s="84">
        <v>100</v>
      </c>
      <c r="KN7" s="84">
        <v>100</v>
      </c>
      <c r="KO7" s="84">
        <v>100</v>
      </c>
      <c r="KP7" s="84">
        <v>100</v>
      </c>
      <c r="KQ7" s="84">
        <v>60.9</v>
      </c>
      <c r="KR7" s="84">
        <v>100</v>
      </c>
      <c r="KS7" s="84">
        <v>100</v>
      </c>
      <c r="KT7" s="84">
        <v>100</v>
      </c>
      <c r="KU7" s="84">
        <v>100</v>
      </c>
      <c r="KV7" s="81" t="s">
        <v>126</v>
      </c>
      <c r="KW7" s="84" t="s">
        <v>126</v>
      </c>
      <c r="KX7" s="84" t="s">
        <v>126</v>
      </c>
      <c r="KY7" s="84" t="s">
        <v>126</v>
      </c>
      <c r="KZ7" s="84" t="s">
        <v>126</v>
      </c>
      <c r="LA7" s="84" t="s">
        <v>126</v>
      </c>
      <c r="LB7" s="84">
        <v>12.1</v>
      </c>
      <c r="LC7" s="84">
        <v>7.1</v>
      </c>
      <c r="LD7" s="84">
        <v>8.9</v>
      </c>
      <c r="LE7" s="84">
        <v>11.8</v>
      </c>
      <c r="LF7" s="84">
        <v>15.3</v>
      </c>
      <c r="LG7" s="84" t="s">
        <v>126</v>
      </c>
      <c r="LH7" s="84" t="s">
        <v>126</v>
      </c>
      <c r="LI7" s="84" t="s">
        <v>126</v>
      </c>
      <c r="LJ7" s="84" t="s">
        <v>126</v>
      </c>
      <c r="LK7" s="84" t="s">
        <v>126</v>
      </c>
      <c r="LL7" s="84">
        <v>1.4</v>
      </c>
      <c r="LM7" s="84">
        <v>8.6</v>
      </c>
      <c r="LN7" s="84">
        <v>2</v>
      </c>
      <c r="LO7" s="84">
        <v>1.4</v>
      </c>
      <c r="LP7" s="84">
        <v>2.9</v>
      </c>
      <c r="LQ7" s="84" t="s">
        <v>126</v>
      </c>
      <c r="LR7" s="84" t="s">
        <v>126</v>
      </c>
      <c r="LS7" s="84" t="s">
        <v>126</v>
      </c>
      <c r="LT7" s="84" t="s">
        <v>126</v>
      </c>
      <c r="LU7" s="84" t="s">
        <v>126</v>
      </c>
      <c r="LV7" s="84">
        <v>298.60000000000002</v>
      </c>
      <c r="LW7" s="84">
        <v>1092.0999999999999</v>
      </c>
      <c r="LX7" s="84">
        <v>1128.5999999999999</v>
      </c>
      <c r="LY7" s="84">
        <v>596.79999999999995</v>
      </c>
      <c r="LZ7" s="84">
        <v>510.2</v>
      </c>
      <c r="MA7" s="84" t="s">
        <v>126</v>
      </c>
      <c r="MB7" s="84" t="s">
        <v>126</v>
      </c>
      <c r="MC7" s="84" t="s">
        <v>126</v>
      </c>
      <c r="MD7" s="84" t="s">
        <v>126</v>
      </c>
      <c r="ME7" s="84" t="s">
        <v>126</v>
      </c>
      <c r="MF7" s="84">
        <v>1.7</v>
      </c>
      <c r="MG7" s="84">
        <v>2.9</v>
      </c>
      <c r="MH7" s="84">
        <v>3.4</v>
      </c>
      <c r="MI7" s="84">
        <v>5.6</v>
      </c>
      <c r="MJ7" s="84">
        <v>11.5</v>
      </c>
      <c r="MK7" s="84" t="s">
        <v>126</v>
      </c>
      <c r="ML7" s="84" t="s">
        <v>126</v>
      </c>
      <c r="MM7" s="84" t="s">
        <v>126</v>
      </c>
      <c r="MN7" s="84" t="s">
        <v>126</v>
      </c>
      <c r="MO7" s="84" t="s">
        <v>126</v>
      </c>
      <c r="MP7" s="84">
        <v>77.7</v>
      </c>
      <c r="MQ7" s="84">
        <v>100</v>
      </c>
      <c r="MR7" s="84">
        <v>100</v>
      </c>
      <c r="MS7" s="84">
        <v>100</v>
      </c>
      <c r="MT7" s="84">
        <v>100</v>
      </c>
      <c r="MU7" s="84">
        <v>1</v>
      </c>
      <c r="MV7" s="84">
        <v>1</v>
      </c>
      <c r="MW7" s="84">
        <v>1</v>
      </c>
      <c r="MX7" s="84">
        <v>1</v>
      </c>
      <c r="MY7" s="84" t="s">
        <v>126</v>
      </c>
      <c r="MZ7" s="84" t="s">
        <v>126</v>
      </c>
      <c r="NA7" s="84" t="s">
        <v>126</v>
      </c>
      <c r="NB7" s="84" t="s">
        <v>126</v>
      </c>
      <c r="NC7" s="84">
        <v>1</v>
      </c>
      <c r="ND7" s="84">
        <v>1</v>
      </c>
      <c r="NE7" s="84">
        <v>1</v>
      </c>
      <c r="NF7" s="84">
        <v>1</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131</v>
      </c>
      <c r="FB8" s="86"/>
      <c r="FC8" s="86"/>
      <c r="FD8" s="86"/>
      <c r="FE8" s="86"/>
      <c r="FF8" s="87"/>
      <c r="FG8" s="86"/>
      <c r="FH8" s="86"/>
      <c r="FI8" s="86" t="str">
        <f>FJ4</f>
        <v>修繕費比率（％）</v>
      </c>
      <c r="FJ8" s="86" t="b">
        <f>IF(SUM($M$6,$MU$7:$MX$7)=0,FALSE,TRUE)</f>
        <v>1</v>
      </c>
      <c r="FK8" s="88" t="s">
        <v>131</v>
      </c>
      <c r="FL8" s="86"/>
      <c r="FM8" s="86"/>
      <c r="FN8" s="86"/>
      <c r="FO8" s="86"/>
      <c r="FP8" s="86"/>
      <c r="FQ8" s="87"/>
      <c r="FR8" s="86"/>
      <c r="FS8" s="86" t="str">
        <f>FT4</f>
        <v>企業債残高対料金収入比率（％）</v>
      </c>
      <c r="FT8" s="86" t="b">
        <f>IF(SUM($M$6,$MU$7:$MX$7)=0,FALSE,TRUE)</f>
        <v>1</v>
      </c>
      <c r="FU8" s="88" t="s">
        <v>131</v>
      </c>
      <c r="FV8" s="86"/>
      <c r="FW8" s="86"/>
      <c r="FX8" s="86"/>
      <c r="FY8" s="86"/>
      <c r="FZ8" s="86"/>
      <c r="GA8" s="86"/>
      <c r="GB8" s="87"/>
      <c r="GC8" s="86" t="str">
        <f>GD4</f>
        <v>有形固定資産減価償却率（％）</v>
      </c>
      <c r="GD8" s="86" t="b">
        <f>IF(SUM($M$6,$MU$7:$MX$7)=0,FALSE,TRUE)</f>
        <v>1</v>
      </c>
      <c r="GE8" s="88" t="s">
        <v>131</v>
      </c>
      <c r="GF8" s="86"/>
      <c r="GG8" s="86"/>
      <c r="GH8" s="86"/>
      <c r="GI8" s="86"/>
      <c r="GJ8" s="86"/>
      <c r="GK8" s="86"/>
      <c r="GL8" s="86"/>
      <c r="GM8" s="86" t="str">
        <f>GN4</f>
        <v>FIT収入割合（％）</v>
      </c>
      <c r="GN8" s="86" t="b">
        <f>IF(SUM($M$6,$MU$7:$MX$7)=0,FALSE,TRUE)</f>
        <v>1</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f>IF(SUM($N$7,$MY$7:$NB$7)=0,FALSE,TRUE)</f>
        <v>0</v>
      </c>
      <c r="ID8" s="88" t="s">
        <v>131</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1</v>
      </c>
      <c r="IY8" s="88" t="s">
        <v>131</v>
      </c>
      <c r="IZ8" s="86"/>
      <c r="JA8" s="86"/>
      <c r="JB8" s="86"/>
      <c r="JC8" s="86"/>
      <c r="JD8" s="87"/>
      <c r="JE8" s="86"/>
      <c r="JF8" s="86"/>
      <c r="JG8" s="86" t="str">
        <f>JH4</f>
        <v>修繕費比率（％）</v>
      </c>
      <c r="JH8" s="86" t="b">
        <f>IF(SUM($O$7,$NC$7:$NF$7)=0,FALSE,TRUE)</f>
        <v>1</v>
      </c>
      <c r="JI8" s="88" t="s">
        <v>131</v>
      </c>
      <c r="JJ8" s="86"/>
      <c r="JK8" s="86"/>
      <c r="JL8" s="86"/>
      <c r="JM8" s="86"/>
      <c r="JN8" s="86"/>
      <c r="JO8" s="87"/>
      <c r="JP8" s="86"/>
      <c r="JQ8" s="86" t="str">
        <f>JR4</f>
        <v>企業債残高対料金収入比率（％）</v>
      </c>
      <c r="JR8" s="86" t="b">
        <f>IF(SUM($O$7,$NC$7:$NF$7)=0,FALSE,TRUE)</f>
        <v>1</v>
      </c>
      <c r="JS8" s="88" t="s">
        <v>131</v>
      </c>
      <c r="JT8" s="86"/>
      <c r="JU8" s="86"/>
      <c r="JV8" s="86"/>
      <c r="JW8" s="86"/>
      <c r="JX8" s="86"/>
      <c r="JY8" s="86"/>
      <c r="JZ8" s="87"/>
      <c r="KA8" s="86" t="str">
        <f>KB4</f>
        <v>有形固定資産減価償却率（％）</v>
      </c>
      <c r="KB8" s="86" t="b">
        <f>IF(SUM($O$7,$NC$7:$NF$7)=0,FALSE,TRUE)</f>
        <v>1</v>
      </c>
      <c r="KC8" s="88" t="s">
        <v>131</v>
      </c>
      <c r="KD8" s="86"/>
      <c r="KE8" s="86"/>
      <c r="KF8" s="86"/>
      <c r="KG8" s="86"/>
      <c r="KH8" s="86"/>
      <c r="KI8" s="86"/>
      <c r="KJ8" s="86"/>
      <c r="KK8" s="86" t="str">
        <f>KL4</f>
        <v>FIT収入割合（％）</v>
      </c>
      <c r="KL8" s="86" t="b">
        <f>IF(SUM($O$7,$NC$7:$NF$7)=0,FALSE,TRUE)</f>
        <v>1</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f>IF(SUM($P$7,$NG$7:$NJ$7)=0,FALSE,TRUE)</f>
        <v>0</v>
      </c>
      <c r="MB8" s="88" t="s">
        <v>131</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（最大出力合計13,250kW）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（最大出力合計11,000kW）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（最大出力合計2,250kW）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85.1</v>
      </c>
      <c r="AZ11" s="96">
        <f>AZ7</f>
        <v>91.4</v>
      </c>
      <c r="BA11" s="96">
        <f>BA7</f>
        <v>103.3</v>
      </c>
      <c r="BB11" s="96">
        <f>BB7</f>
        <v>79</v>
      </c>
      <c r="BC11" s="96">
        <f>BC7</f>
        <v>105</v>
      </c>
      <c r="BD11" s="85"/>
      <c r="BE11" s="85"/>
      <c r="BF11" s="85"/>
      <c r="BG11" s="85"/>
      <c r="BH11" s="85"/>
      <c r="BI11" s="95" t="s">
        <v>139</v>
      </c>
      <c r="BJ11" s="96">
        <f>BJ7</f>
        <v>85</v>
      </c>
      <c r="BK11" s="96">
        <f>BK7</f>
        <v>77.3</v>
      </c>
      <c r="BL11" s="96">
        <f>BL7</f>
        <v>96.8</v>
      </c>
      <c r="BM11" s="96">
        <f>BM7</f>
        <v>62.5</v>
      </c>
      <c r="BN11" s="96">
        <f>BN7</f>
        <v>85.8</v>
      </c>
      <c r="BO11" s="85"/>
      <c r="BP11" s="85"/>
      <c r="BQ11" s="85"/>
      <c r="BR11" s="85"/>
      <c r="BS11" s="85"/>
      <c r="BT11" s="95" t="s">
        <v>139</v>
      </c>
      <c r="BU11" s="96">
        <f>BU7</f>
        <v>825.7</v>
      </c>
      <c r="BV11" s="96">
        <f>BV7</f>
        <v>510.5</v>
      </c>
      <c r="BW11" s="96">
        <f>BW7</f>
        <v>540</v>
      </c>
      <c r="BX11" s="96">
        <f>BX7</f>
        <v>460.4</v>
      </c>
      <c r="BY11" s="96">
        <f>BY7</f>
        <v>639.5</v>
      </c>
      <c r="BZ11" s="85"/>
      <c r="CA11" s="85"/>
      <c r="CB11" s="85"/>
      <c r="CC11" s="85"/>
      <c r="CD11" s="85"/>
      <c r="CE11" s="95" t="s">
        <v>139</v>
      </c>
      <c r="CF11" s="96">
        <f>CF7</f>
        <v>16106.4</v>
      </c>
      <c r="CG11" s="96">
        <f>CG7</f>
        <v>11572.2</v>
      </c>
      <c r="CH11" s="96">
        <f>CH7</f>
        <v>9740.2000000000007</v>
      </c>
      <c r="CI11" s="96">
        <f>CI7</f>
        <v>15109.2</v>
      </c>
      <c r="CJ11" s="96">
        <f>CJ7</f>
        <v>9606.9</v>
      </c>
      <c r="CK11" s="85"/>
      <c r="CL11" s="85"/>
      <c r="CM11" s="85"/>
      <c r="CN11" s="85"/>
      <c r="CO11" s="95" t="s">
        <v>139</v>
      </c>
      <c r="CP11" s="97">
        <f>CP7</f>
        <v>134955</v>
      </c>
      <c r="CQ11" s="97">
        <f>CQ7</f>
        <v>146269</v>
      </c>
      <c r="CR11" s="97">
        <f>CR7</f>
        <v>133778</v>
      </c>
      <c r="CS11" s="97">
        <f>CS7</f>
        <v>38595</v>
      </c>
      <c r="CT11" s="97">
        <f>CT7</f>
        <v>126668</v>
      </c>
      <c r="CU11" s="85"/>
      <c r="CV11" s="85"/>
      <c r="CW11" s="85"/>
      <c r="CX11" s="85"/>
      <c r="CY11" s="85"/>
      <c r="CZ11" s="95" t="s">
        <v>140</v>
      </c>
      <c r="DA11" s="96">
        <f>DA7</f>
        <v>19.5</v>
      </c>
      <c r="DB11" s="96">
        <f>DB7</f>
        <v>30.4</v>
      </c>
      <c r="DC11" s="96">
        <f>DC7</f>
        <v>31.7</v>
      </c>
      <c r="DD11" s="96">
        <f>DD7</f>
        <v>32.700000000000003</v>
      </c>
      <c r="DE11" s="96">
        <f>DE7</f>
        <v>40</v>
      </c>
      <c r="DF11" s="85"/>
      <c r="DG11" s="85"/>
      <c r="DH11" s="85"/>
      <c r="DI11" s="85"/>
      <c r="DJ11" s="95" t="s">
        <v>141</v>
      </c>
      <c r="DK11" s="96">
        <f>DK7</f>
        <v>16.399999999999999</v>
      </c>
      <c r="DL11" s="96">
        <f>DL7</f>
        <v>10.9</v>
      </c>
      <c r="DM11" s="96">
        <f>DM7</f>
        <v>21.8</v>
      </c>
      <c r="DN11" s="96">
        <f>DN7</f>
        <v>4.3</v>
      </c>
      <c r="DO11" s="96">
        <f>DO7</f>
        <v>7.2</v>
      </c>
      <c r="DP11" s="85"/>
      <c r="DQ11" s="85"/>
      <c r="DR11" s="85"/>
      <c r="DS11" s="85"/>
      <c r="DT11" s="95" t="s">
        <v>139</v>
      </c>
      <c r="DU11" s="96">
        <f>DU7</f>
        <v>97.8</v>
      </c>
      <c r="DV11" s="96">
        <f>DV7</f>
        <v>76.5</v>
      </c>
      <c r="DW11" s="96">
        <f>DW7</f>
        <v>48.5</v>
      </c>
      <c r="DX11" s="96">
        <f>DX7</f>
        <v>33.9</v>
      </c>
      <c r="DY11" s="96">
        <f>DY7</f>
        <v>17.5</v>
      </c>
      <c r="DZ11" s="85"/>
      <c r="EA11" s="85"/>
      <c r="EB11" s="85"/>
      <c r="EC11" s="85"/>
      <c r="ED11" s="95" t="s">
        <v>139</v>
      </c>
      <c r="EE11" s="96">
        <f>EE7</f>
        <v>54.5</v>
      </c>
      <c r="EF11" s="96">
        <f>EF7</f>
        <v>56.7</v>
      </c>
      <c r="EG11" s="96">
        <f>EG7</f>
        <v>68.3</v>
      </c>
      <c r="EH11" s="96">
        <f>EH7</f>
        <v>69.8</v>
      </c>
      <c r="EI11" s="96">
        <f>EI7</f>
        <v>72.5</v>
      </c>
      <c r="EJ11" s="85"/>
      <c r="EK11" s="85"/>
      <c r="EL11" s="85"/>
      <c r="EM11" s="85"/>
      <c r="EN11" s="95" t="s">
        <v>139</v>
      </c>
      <c r="EO11" s="96">
        <f>EO7</f>
        <v>0</v>
      </c>
      <c r="EP11" s="96">
        <f>EP7</f>
        <v>1.1000000000000001</v>
      </c>
      <c r="EQ11" s="96">
        <f>EQ7</f>
        <v>11.3</v>
      </c>
      <c r="ER11" s="96">
        <f>ER7</f>
        <v>10.8</v>
      </c>
      <c r="ES11" s="96">
        <f>ES7</f>
        <v>10.5</v>
      </c>
      <c r="ET11" s="85"/>
      <c r="EU11" s="85"/>
      <c r="EV11" s="85"/>
      <c r="EW11" s="85"/>
      <c r="EX11" s="85"/>
      <c r="EY11" s="95" t="s">
        <v>139</v>
      </c>
      <c r="EZ11" s="96">
        <f>EZ7</f>
        <v>24.1</v>
      </c>
      <c r="FA11" s="96">
        <f>FA7</f>
        <v>42.5</v>
      </c>
      <c r="FB11" s="96">
        <f>FB7</f>
        <v>41.7</v>
      </c>
      <c r="FC11" s="96">
        <f>FC7</f>
        <v>36.6</v>
      </c>
      <c r="FD11" s="96">
        <f>FD7</f>
        <v>45.6</v>
      </c>
      <c r="FE11" s="85"/>
      <c r="FF11" s="85"/>
      <c r="FG11" s="85"/>
      <c r="FH11" s="85"/>
      <c r="FI11" s="95" t="s">
        <v>142</v>
      </c>
      <c r="FJ11" s="96">
        <f>FJ7</f>
        <v>13.8</v>
      </c>
      <c r="FK11" s="96">
        <f>FK7</f>
        <v>12.7</v>
      </c>
      <c r="FL11" s="96">
        <f>FL7</f>
        <v>27.5</v>
      </c>
      <c r="FM11" s="96">
        <f>FM7</f>
        <v>6.9</v>
      </c>
      <c r="FN11" s="96">
        <f>FN7</f>
        <v>5.3</v>
      </c>
      <c r="FO11" s="85"/>
      <c r="FP11" s="85"/>
      <c r="FQ11" s="85"/>
      <c r="FR11" s="85"/>
      <c r="FS11" s="95" t="s">
        <v>143</v>
      </c>
      <c r="FT11" s="96">
        <f>FT7</f>
        <v>54.5</v>
      </c>
      <c r="FU11" s="96">
        <f>FU7</f>
        <v>39.5</v>
      </c>
      <c r="FV11" s="96">
        <f>FV7</f>
        <v>30.8</v>
      </c>
      <c r="FW11" s="96">
        <f>FW7</f>
        <v>25.5</v>
      </c>
      <c r="FX11" s="96">
        <f>FX7</f>
        <v>19.600000000000001</v>
      </c>
      <c r="FY11" s="85"/>
      <c r="FZ11" s="85"/>
      <c r="GA11" s="85"/>
      <c r="GB11" s="85"/>
      <c r="GC11" s="95" t="s">
        <v>143</v>
      </c>
      <c r="GD11" s="96">
        <f>GD7</f>
        <v>64.900000000000006</v>
      </c>
      <c r="GE11" s="96">
        <f>GE7</f>
        <v>66.7</v>
      </c>
      <c r="GF11" s="96">
        <f>GF7</f>
        <v>68.900000000000006</v>
      </c>
      <c r="GG11" s="96">
        <f>GG7</f>
        <v>69.599999999999994</v>
      </c>
      <c r="GH11" s="96">
        <f>GH7</f>
        <v>71.8</v>
      </c>
      <c r="GI11" s="85"/>
      <c r="GJ11" s="85"/>
      <c r="GK11" s="85"/>
      <c r="GL11" s="85"/>
      <c r="GM11" s="95" t="s">
        <v>139</v>
      </c>
      <c r="GN11" s="96">
        <f>GN7</f>
        <v>0</v>
      </c>
      <c r="GO11" s="96">
        <f>GO7</f>
        <v>0</v>
      </c>
      <c r="GP11" s="96">
        <f>GP7</f>
        <v>0</v>
      </c>
      <c r="GQ11" s="96">
        <f>GQ7</f>
        <v>0</v>
      </c>
      <c r="GR11" s="96">
        <f>GR7</f>
        <v>0</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144</v>
      </c>
      <c r="HS11" s="96" t="str">
        <f>HS7</f>
        <v>-</v>
      </c>
      <c r="HT11" s="96" t="str">
        <f>HT7</f>
        <v>-</v>
      </c>
      <c r="HU11" s="96" t="str">
        <f>HU7</f>
        <v>-</v>
      </c>
      <c r="HV11" s="96" t="str">
        <f>HV7</f>
        <v>-</v>
      </c>
      <c r="HW11" s="96" t="str">
        <f>HW7</f>
        <v>-</v>
      </c>
      <c r="HX11" s="85"/>
      <c r="HY11" s="85"/>
      <c r="HZ11" s="85"/>
      <c r="IA11" s="85"/>
      <c r="IB11" s="95" t="s">
        <v>145</v>
      </c>
      <c r="IC11" s="96" t="str">
        <f>IC7</f>
        <v>-</v>
      </c>
      <c r="ID11" s="96" t="str">
        <f>ID7</f>
        <v>-</v>
      </c>
      <c r="IE11" s="96" t="str">
        <f>IE7</f>
        <v>-</v>
      </c>
      <c r="IF11" s="96" t="str">
        <f>IF7</f>
        <v>-</v>
      </c>
      <c r="IG11" s="96" t="str">
        <f>IG7</f>
        <v>-</v>
      </c>
      <c r="IH11" s="85"/>
      <c r="II11" s="85"/>
      <c r="IJ11" s="85"/>
      <c r="IK11" s="85"/>
      <c r="IL11" s="95" t="s">
        <v>139</v>
      </c>
      <c r="IM11" s="96" t="str">
        <f>IM7</f>
        <v>-</v>
      </c>
      <c r="IN11" s="96" t="str">
        <f>IN7</f>
        <v>-</v>
      </c>
      <c r="IO11" s="96" t="str">
        <f>IO7</f>
        <v>-</v>
      </c>
      <c r="IP11" s="96" t="str">
        <f>IP7</f>
        <v>-</v>
      </c>
      <c r="IQ11" s="96" t="str">
        <f>IQ7</f>
        <v>-</v>
      </c>
      <c r="IR11" s="85"/>
      <c r="IS11" s="85"/>
      <c r="IT11" s="85"/>
      <c r="IU11" s="85"/>
      <c r="IV11" s="85"/>
      <c r="IW11" s="95" t="s">
        <v>139</v>
      </c>
      <c r="IX11" s="96">
        <f>IX7</f>
        <v>8.3000000000000007</v>
      </c>
      <c r="IY11" s="96">
        <f>IY7</f>
        <v>0.6</v>
      </c>
      <c r="IZ11" s="96">
        <f>IZ7</f>
        <v>7.3</v>
      </c>
      <c r="JA11" s="96">
        <f>JA7</f>
        <v>13.4</v>
      </c>
      <c r="JB11" s="96">
        <f>JB7</f>
        <v>12.6</v>
      </c>
      <c r="JC11" s="85"/>
      <c r="JD11" s="85"/>
      <c r="JE11" s="85"/>
      <c r="JF11" s="85"/>
      <c r="JG11" s="95" t="s">
        <v>139</v>
      </c>
      <c r="JH11" s="96">
        <f>JH7</f>
        <v>23.2</v>
      </c>
      <c r="JI11" s="96">
        <f>JI7</f>
        <v>8.1</v>
      </c>
      <c r="JJ11" s="96">
        <f>JJ7</f>
        <v>10.1</v>
      </c>
      <c r="JK11" s="96">
        <f>JK7</f>
        <v>3</v>
      </c>
      <c r="JL11" s="96">
        <f>JL7</f>
        <v>10.199999999999999</v>
      </c>
      <c r="JM11" s="85"/>
      <c r="JN11" s="85"/>
      <c r="JO11" s="85"/>
      <c r="JP11" s="85"/>
      <c r="JQ11" s="95" t="s">
        <v>139</v>
      </c>
      <c r="JR11" s="96">
        <f>JR7</f>
        <v>355.6</v>
      </c>
      <c r="JS11" s="96">
        <f>JS7</f>
        <v>3364.1</v>
      </c>
      <c r="JT11" s="96">
        <f>JT7</f>
        <v>187.3</v>
      </c>
      <c r="JU11" s="96">
        <f>JU7</f>
        <v>102.7</v>
      </c>
      <c r="JV11" s="96">
        <f>JV7</f>
        <v>0</v>
      </c>
      <c r="JW11" s="85"/>
      <c r="JX11" s="85"/>
      <c r="JY11" s="85"/>
      <c r="JZ11" s="85"/>
      <c r="KA11" s="95" t="s">
        <v>139</v>
      </c>
      <c r="KB11" s="96">
        <f>KB7</f>
        <v>32.5</v>
      </c>
      <c r="KC11" s="96">
        <f>KC7</f>
        <v>35.4</v>
      </c>
      <c r="KD11" s="96">
        <f>KD7</f>
        <v>67.2</v>
      </c>
      <c r="KE11" s="96">
        <f>KE7</f>
        <v>70.400000000000006</v>
      </c>
      <c r="KF11" s="96">
        <f>KF7</f>
        <v>75.400000000000006</v>
      </c>
      <c r="KG11" s="85"/>
      <c r="KH11" s="85"/>
      <c r="KI11" s="85"/>
      <c r="KJ11" s="85"/>
      <c r="KK11" s="95" t="s">
        <v>139</v>
      </c>
      <c r="KL11" s="96">
        <f>KL7</f>
        <v>0</v>
      </c>
      <c r="KM11" s="96">
        <f>KM7</f>
        <v>100</v>
      </c>
      <c r="KN11" s="96">
        <f>KN7</f>
        <v>100</v>
      </c>
      <c r="KO11" s="96">
        <f>KO7</f>
        <v>100</v>
      </c>
      <c r="KP11" s="96">
        <f>KP7</f>
        <v>100</v>
      </c>
      <c r="KQ11" s="85"/>
      <c r="KR11" s="85"/>
      <c r="KS11" s="85"/>
      <c r="KT11" s="85"/>
      <c r="KU11" s="85"/>
      <c r="KV11" s="95" t="s">
        <v>139</v>
      </c>
      <c r="KW11" s="96" t="str">
        <f>KW7</f>
        <v>-</v>
      </c>
      <c r="KX11" s="96" t="str">
        <f>KX7</f>
        <v>-</v>
      </c>
      <c r="KY11" s="96" t="str">
        <f>KY7</f>
        <v>-</v>
      </c>
      <c r="KZ11" s="96" t="str">
        <f>KZ7</f>
        <v>-</v>
      </c>
      <c r="LA11" s="96" t="str">
        <f>LA7</f>
        <v>-</v>
      </c>
      <c r="LB11" s="85"/>
      <c r="LC11" s="85"/>
      <c r="LD11" s="85"/>
      <c r="LE11" s="85"/>
      <c r="LF11" s="95" t="s">
        <v>139</v>
      </c>
      <c r="LG11" s="96" t="str">
        <f>LG7</f>
        <v>-</v>
      </c>
      <c r="LH11" s="96" t="str">
        <f>LH7</f>
        <v>-</v>
      </c>
      <c r="LI11" s="96" t="str">
        <f>LI7</f>
        <v>-</v>
      </c>
      <c r="LJ11" s="96" t="str">
        <f>LJ7</f>
        <v>-</v>
      </c>
      <c r="LK11" s="96" t="str">
        <f>LK7</f>
        <v>-</v>
      </c>
      <c r="LL11" s="85"/>
      <c r="LM11" s="85"/>
      <c r="LN11" s="85"/>
      <c r="LO11" s="85"/>
      <c r="LP11" s="95" t="s">
        <v>139</v>
      </c>
      <c r="LQ11" s="96" t="str">
        <f>LQ7</f>
        <v>-</v>
      </c>
      <c r="LR11" s="96" t="str">
        <f>LR7</f>
        <v>-</v>
      </c>
      <c r="LS11" s="96" t="str">
        <f>LS7</f>
        <v>-</v>
      </c>
      <c r="LT11" s="96" t="str">
        <f>LT7</f>
        <v>-</v>
      </c>
      <c r="LU11" s="96" t="str">
        <f>LU7</f>
        <v>-</v>
      </c>
      <c r="LV11" s="85"/>
      <c r="LW11" s="85"/>
      <c r="LX11" s="85"/>
      <c r="LY11" s="85"/>
      <c r="LZ11" s="95" t="s">
        <v>139</v>
      </c>
      <c r="MA11" s="96" t="str">
        <f>MA7</f>
        <v>-</v>
      </c>
      <c r="MB11" s="96" t="str">
        <f>MB7</f>
        <v>-</v>
      </c>
      <c r="MC11" s="96" t="str">
        <f>MC7</f>
        <v>-</v>
      </c>
      <c r="MD11" s="96" t="str">
        <f>MD7</f>
        <v>-</v>
      </c>
      <c r="ME11" s="96" t="str">
        <f>ME7</f>
        <v>-</v>
      </c>
      <c r="MF11" s="85"/>
      <c r="MG11" s="85"/>
      <c r="MH11" s="85"/>
      <c r="MI11" s="85"/>
      <c r="MJ11" s="95" t="s">
        <v>139</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146</v>
      </c>
      <c r="AY12" s="96">
        <f>BD7</f>
        <v>110.1</v>
      </c>
      <c r="AZ12" s="96">
        <f>BE7</f>
        <v>119.7</v>
      </c>
      <c r="BA12" s="96">
        <f>BF7</f>
        <v>125.7</v>
      </c>
      <c r="BB12" s="96">
        <f>BG7</f>
        <v>129.69999999999999</v>
      </c>
      <c r="BC12" s="96">
        <f>BH7</f>
        <v>135.9</v>
      </c>
      <c r="BD12" s="85"/>
      <c r="BE12" s="85"/>
      <c r="BF12" s="85"/>
      <c r="BG12" s="85"/>
      <c r="BH12" s="85"/>
      <c r="BI12" s="95" t="s">
        <v>146</v>
      </c>
      <c r="BJ12" s="96">
        <f>BO7</f>
        <v>112.7</v>
      </c>
      <c r="BK12" s="96">
        <f>BP7</f>
        <v>121.8</v>
      </c>
      <c r="BL12" s="96">
        <f>BQ7</f>
        <v>124.8</v>
      </c>
      <c r="BM12" s="96">
        <f>BR7</f>
        <v>130.4</v>
      </c>
      <c r="BN12" s="96">
        <f>BS7</f>
        <v>136.30000000000001</v>
      </c>
      <c r="BO12" s="85"/>
      <c r="BP12" s="85"/>
      <c r="BQ12" s="85"/>
      <c r="BR12" s="85"/>
      <c r="BS12" s="85"/>
      <c r="BT12" s="95" t="s">
        <v>146</v>
      </c>
      <c r="BU12" s="96">
        <f>BZ7</f>
        <v>1317.9</v>
      </c>
      <c r="BV12" s="96">
        <f>CA7</f>
        <v>992.4</v>
      </c>
      <c r="BW12" s="96">
        <f>CB7</f>
        <v>638.79999999999995</v>
      </c>
      <c r="BX12" s="96">
        <f>CC7</f>
        <v>716.7</v>
      </c>
      <c r="BY12" s="96">
        <f>CD7</f>
        <v>688</v>
      </c>
      <c r="BZ12" s="85"/>
      <c r="CA12" s="85"/>
      <c r="CB12" s="85"/>
      <c r="CC12" s="85"/>
      <c r="CD12" s="85"/>
      <c r="CE12" s="95" t="s">
        <v>146</v>
      </c>
      <c r="CF12" s="96">
        <f>CK7</f>
        <v>7970</v>
      </c>
      <c r="CG12" s="96">
        <f>CL7</f>
        <v>7914.4</v>
      </c>
      <c r="CH12" s="96">
        <f>CM7</f>
        <v>7493.6</v>
      </c>
      <c r="CI12" s="96">
        <f>CN7</f>
        <v>8014.2</v>
      </c>
      <c r="CJ12" s="96">
        <f>CO7</f>
        <v>8260</v>
      </c>
      <c r="CK12" s="85"/>
      <c r="CL12" s="85"/>
      <c r="CM12" s="85"/>
      <c r="CN12" s="85"/>
      <c r="CO12" s="95" t="s">
        <v>146</v>
      </c>
      <c r="CP12" s="97">
        <f>CU7</f>
        <v>1043769</v>
      </c>
      <c r="CQ12" s="97">
        <f>CV7</f>
        <v>1160012</v>
      </c>
      <c r="CR12" s="97">
        <f>CW7</f>
        <v>1146099</v>
      </c>
      <c r="CS12" s="97">
        <f>CX7</f>
        <v>1494682</v>
      </c>
      <c r="CT12" s="97">
        <f>CY7</f>
        <v>1543942</v>
      </c>
      <c r="CU12" s="85"/>
      <c r="CV12" s="85"/>
      <c r="CW12" s="85"/>
      <c r="CX12" s="85"/>
      <c r="CY12" s="85"/>
      <c r="CZ12" s="95" t="s">
        <v>147</v>
      </c>
      <c r="DA12" s="96">
        <f>DF7</f>
        <v>37.299999999999997</v>
      </c>
      <c r="DB12" s="96">
        <f>DG7</f>
        <v>36.299999999999997</v>
      </c>
      <c r="DC12" s="96">
        <f>DH7</f>
        <v>38.4</v>
      </c>
      <c r="DD12" s="96">
        <f>DI7</f>
        <v>37.700000000000003</v>
      </c>
      <c r="DE12" s="96">
        <f>DJ7</f>
        <v>36.200000000000003</v>
      </c>
      <c r="DF12" s="85"/>
      <c r="DG12" s="85"/>
      <c r="DH12" s="85"/>
      <c r="DI12" s="85"/>
      <c r="DJ12" s="95" t="s">
        <v>146</v>
      </c>
      <c r="DK12" s="96">
        <f>DP7</f>
        <v>22.3</v>
      </c>
      <c r="DL12" s="96">
        <f>DQ7</f>
        <v>22.1</v>
      </c>
      <c r="DM12" s="96">
        <f>DR7</f>
        <v>21.1</v>
      </c>
      <c r="DN12" s="96">
        <f>DS7</f>
        <v>20</v>
      </c>
      <c r="DO12" s="96">
        <f>DT7</f>
        <v>18.2</v>
      </c>
      <c r="DP12" s="85"/>
      <c r="DQ12" s="85"/>
      <c r="DR12" s="85"/>
      <c r="DS12" s="85"/>
      <c r="DT12" s="95" t="s">
        <v>148</v>
      </c>
      <c r="DU12" s="96">
        <f>DZ7</f>
        <v>146.19999999999999</v>
      </c>
      <c r="DV12" s="96">
        <f>EA7</f>
        <v>130.19999999999999</v>
      </c>
      <c r="DW12" s="96">
        <f>EB7</f>
        <v>128.80000000000001</v>
      </c>
      <c r="DX12" s="96">
        <f>EC7</f>
        <v>109.9</v>
      </c>
      <c r="DY12" s="96">
        <f>ED7</f>
        <v>103.6</v>
      </c>
      <c r="DZ12" s="85"/>
      <c r="EA12" s="85"/>
      <c r="EB12" s="85"/>
      <c r="EC12" s="85"/>
      <c r="ED12" s="95" t="s">
        <v>146</v>
      </c>
      <c r="EE12" s="96">
        <f>EJ7</f>
        <v>57</v>
      </c>
      <c r="EF12" s="96">
        <f>EK7</f>
        <v>57.7</v>
      </c>
      <c r="EG12" s="96">
        <f>EL7</f>
        <v>59.8</v>
      </c>
      <c r="EH12" s="96">
        <f>EM7</f>
        <v>59.6</v>
      </c>
      <c r="EI12" s="96">
        <f>EN7</f>
        <v>60.3</v>
      </c>
      <c r="EJ12" s="85"/>
      <c r="EK12" s="85"/>
      <c r="EL12" s="85"/>
      <c r="EM12" s="85"/>
      <c r="EN12" s="95" t="s">
        <v>146</v>
      </c>
      <c r="EO12" s="96">
        <f>ET7</f>
        <v>2.8</v>
      </c>
      <c r="EP12" s="96">
        <f>EU7</f>
        <v>15.4</v>
      </c>
      <c r="EQ12" s="96">
        <f>EV7</f>
        <v>16.2</v>
      </c>
      <c r="ER12" s="96">
        <f>EW7</f>
        <v>18.7</v>
      </c>
      <c r="ES12" s="96">
        <f>EX7</f>
        <v>20.5</v>
      </c>
      <c r="ET12" s="85"/>
      <c r="EU12" s="85"/>
      <c r="EV12" s="85"/>
      <c r="EW12" s="85"/>
      <c r="EX12" s="85"/>
      <c r="EY12" s="95" t="s">
        <v>146</v>
      </c>
      <c r="EZ12" s="96">
        <f>IF($EZ$8,FE7,"-")</f>
        <v>37.5</v>
      </c>
      <c r="FA12" s="96">
        <f>IF($EZ$8,FF7,"-")</f>
        <v>37</v>
      </c>
      <c r="FB12" s="96">
        <f>IF($EZ$8,FG7,"-")</f>
        <v>39.5</v>
      </c>
      <c r="FC12" s="96">
        <f>IF($EZ$8,FH7,"-")</f>
        <v>39.1</v>
      </c>
      <c r="FD12" s="96">
        <f>IF($EZ$8,FI7,"-")</f>
        <v>37.299999999999997</v>
      </c>
      <c r="FE12" s="85"/>
      <c r="FF12" s="85"/>
      <c r="FG12" s="85"/>
      <c r="FH12" s="85"/>
      <c r="FI12" s="95" t="s">
        <v>146</v>
      </c>
      <c r="FJ12" s="96">
        <f>IF($FJ$8,FO7,"-")</f>
        <v>23.1</v>
      </c>
      <c r="FK12" s="96">
        <f>IF($FJ$8,FP7,"-")</f>
        <v>22.6</v>
      </c>
      <c r="FL12" s="96">
        <f>IF($FJ$8,FQ7,"-")</f>
        <v>22</v>
      </c>
      <c r="FM12" s="96">
        <f>IF($FJ$8,FR7,"-")</f>
        <v>21.4</v>
      </c>
      <c r="FN12" s="96">
        <f>IF($FJ$8,FS7,"-")</f>
        <v>19.2</v>
      </c>
      <c r="FO12" s="85"/>
      <c r="FP12" s="85"/>
      <c r="FQ12" s="85"/>
      <c r="FR12" s="85"/>
      <c r="FS12" s="95" t="s">
        <v>146</v>
      </c>
      <c r="FT12" s="96">
        <f>IF($FT$8,FY7,"-")</f>
        <v>146</v>
      </c>
      <c r="FU12" s="96">
        <f>IF($FT$8,FZ7,"-")</f>
        <v>120.9</v>
      </c>
      <c r="FV12" s="96">
        <f>IF($FT$8,GA7,"-")</f>
        <v>105.7</v>
      </c>
      <c r="FW12" s="96">
        <f>IF($FT$8,GB7,"-")</f>
        <v>89.4</v>
      </c>
      <c r="FX12" s="96">
        <f>IF($FT$8,GC7,"-")</f>
        <v>83.2</v>
      </c>
      <c r="FY12" s="85"/>
      <c r="FZ12" s="85"/>
      <c r="GA12" s="85"/>
      <c r="GB12" s="85"/>
      <c r="GC12" s="95" t="s">
        <v>146</v>
      </c>
      <c r="GD12" s="96">
        <f>IF($GD$8,GI7,"-")</f>
        <v>57.6</v>
      </c>
      <c r="GE12" s="96">
        <f>IF($GD$8,GJ7,"-")</f>
        <v>58.6</v>
      </c>
      <c r="GF12" s="96">
        <f>IF($GD$8,GK7,"-")</f>
        <v>61.3</v>
      </c>
      <c r="GG12" s="96">
        <f>IF($GD$8,GL7,"-")</f>
        <v>61.7</v>
      </c>
      <c r="GH12" s="96">
        <f>IF($GD$8,GM7,"-")</f>
        <v>62.1</v>
      </c>
      <c r="GI12" s="85"/>
      <c r="GJ12" s="85"/>
      <c r="GK12" s="85"/>
      <c r="GL12" s="85"/>
      <c r="GM12" s="95" t="s">
        <v>146</v>
      </c>
      <c r="GN12" s="96">
        <f>IF($GN$8,GS7,"-")</f>
        <v>1.8</v>
      </c>
      <c r="GO12" s="96">
        <f>IF($GN$8,GT7,"-")</f>
        <v>12.3</v>
      </c>
      <c r="GP12" s="96">
        <f>IF($GN$8,GU7,"-")</f>
        <v>11.9</v>
      </c>
      <c r="GQ12" s="96">
        <f>IF($GN$8,GV7,"-")</f>
        <v>13.3</v>
      </c>
      <c r="GR12" s="96">
        <f>IF($GN$8,GW7,"-")</f>
        <v>14.4</v>
      </c>
      <c r="GS12" s="85"/>
      <c r="GT12" s="85"/>
      <c r="GU12" s="85"/>
      <c r="GV12" s="85"/>
      <c r="GW12" s="85"/>
      <c r="GX12" s="95" t="s">
        <v>146</v>
      </c>
      <c r="GY12" s="96" t="str">
        <f>IF($GY$8,HD7,"-")</f>
        <v>-</v>
      </c>
      <c r="GZ12" s="96" t="str">
        <f>IF($GY$8,HE7,"-")</f>
        <v>-</v>
      </c>
      <c r="HA12" s="96" t="str">
        <f>IF($GY$8,HF7,"-")</f>
        <v>-</v>
      </c>
      <c r="HB12" s="96" t="str">
        <f>IF($GY$8,HG7,"-")</f>
        <v>-</v>
      </c>
      <c r="HC12" s="96" t="str">
        <f>IF($GY$8,HH7,"-")</f>
        <v>-</v>
      </c>
      <c r="HD12" s="85"/>
      <c r="HE12" s="85"/>
      <c r="HF12" s="85"/>
      <c r="HG12" s="85"/>
      <c r="HH12" s="95" t="s">
        <v>146</v>
      </c>
      <c r="HI12" s="96" t="str">
        <f>IF($HI$8,HN7,"-")</f>
        <v>-</v>
      </c>
      <c r="HJ12" s="96" t="str">
        <f>IF($HI$8,HO7,"-")</f>
        <v>-</v>
      </c>
      <c r="HK12" s="96" t="str">
        <f>IF($HI$8,HP7,"-")</f>
        <v>-</v>
      </c>
      <c r="HL12" s="96" t="str">
        <f>IF($HI$8,HQ7,"-")</f>
        <v>-</v>
      </c>
      <c r="HM12" s="96" t="str">
        <f>IF($HI$8,HR7,"-")</f>
        <v>-</v>
      </c>
      <c r="HN12" s="85"/>
      <c r="HO12" s="85"/>
      <c r="HP12" s="85"/>
      <c r="HQ12" s="85"/>
      <c r="HR12" s="95" t="s">
        <v>146</v>
      </c>
      <c r="HS12" s="96" t="str">
        <f>IF($HS$8,HX7,"-")</f>
        <v>-</v>
      </c>
      <c r="HT12" s="96" t="str">
        <f>IF($HS$8,HY7,"-")</f>
        <v>-</v>
      </c>
      <c r="HU12" s="96" t="str">
        <f>IF($HS$8,HZ7,"-")</f>
        <v>-</v>
      </c>
      <c r="HV12" s="96" t="str">
        <f>IF($HS$8,IA7,"-")</f>
        <v>-</v>
      </c>
      <c r="HW12" s="96" t="str">
        <f>IF($HS$8,IB7,"-")</f>
        <v>-</v>
      </c>
      <c r="HX12" s="85"/>
      <c r="HY12" s="85"/>
      <c r="HZ12" s="85"/>
      <c r="IA12" s="85"/>
      <c r="IB12" s="95" t="s">
        <v>146</v>
      </c>
      <c r="IC12" s="96" t="str">
        <f>IF($IC$8,IH7,"-")</f>
        <v>-</v>
      </c>
      <c r="ID12" s="96" t="str">
        <f>IF($IC$8,II7,"-")</f>
        <v>-</v>
      </c>
      <c r="IE12" s="96" t="str">
        <f>IF($IC$8,IJ7,"-")</f>
        <v>-</v>
      </c>
      <c r="IF12" s="96" t="str">
        <f>IF($IC$8,IK7,"-")</f>
        <v>-</v>
      </c>
      <c r="IG12" s="96" t="str">
        <f>IF($IC$8,IL7,"-")</f>
        <v>-</v>
      </c>
      <c r="IH12" s="85"/>
      <c r="II12" s="85"/>
      <c r="IJ12" s="85"/>
      <c r="IK12" s="85"/>
      <c r="IL12" s="95" t="s">
        <v>146</v>
      </c>
      <c r="IM12" s="96" t="str">
        <f>IF($IM$8,IR7,"-")</f>
        <v>-</v>
      </c>
      <c r="IN12" s="96" t="str">
        <f>IF($IM$8,IS7,"-")</f>
        <v>-</v>
      </c>
      <c r="IO12" s="96" t="str">
        <f>IF($IM$8,IT7,"-")</f>
        <v>-</v>
      </c>
      <c r="IP12" s="96" t="str">
        <f>IF($IM$8,IU7,"-")</f>
        <v>-</v>
      </c>
      <c r="IQ12" s="96" t="str">
        <f>IF($IM$8,IV7,"-")</f>
        <v>-</v>
      </c>
      <c r="IR12" s="85"/>
      <c r="IS12" s="85"/>
      <c r="IT12" s="85"/>
      <c r="IU12" s="85"/>
      <c r="IV12" s="85"/>
      <c r="IW12" s="95" t="s">
        <v>146</v>
      </c>
      <c r="IX12" s="96">
        <f>IF($IX$8,JC7,"-")</f>
        <v>16.3</v>
      </c>
      <c r="IY12" s="96">
        <f>IF($IX$8,JD7,"-")</f>
        <v>15.1</v>
      </c>
      <c r="IZ12" s="96">
        <f>IF($IX$8,JE7,"-")</f>
        <v>15.1</v>
      </c>
      <c r="JA12" s="96">
        <f>IF($IX$8,JF7,"-")</f>
        <v>14</v>
      </c>
      <c r="JB12" s="96">
        <f>IF($IX$8,JG7,"-")</f>
        <v>15.5</v>
      </c>
      <c r="JC12" s="85"/>
      <c r="JD12" s="85"/>
      <c r="JE12" s="85"/>
      <c r="JF12" s="85"/>
      <c r="JG12" s="95" t="s">
        <v>146</v>
      </c>
      <c r="JH12" s="96">
        <f>IF($JH$8,JM7,"-")</f>
        <v>29.6</v>
      </c>
      <c r="JI12" s="96">
        <f>IF($JH$8,JN7,"-")</f>
        <v>37.700000000000003</v>
      </c>
      <c r="JJ12" s="96">
        <f>IF($JH$8,JO7,"-")</f>
        <v>25.4</v>
      </c>
      <c r="JK12" s="96">
        <f>IF($JH$8,JP7,"-")</f>
        <v>20.100000000000001</v>
      </c>
      <c r="JL12" s="96">
        <f>IF($JH$8,JQ7,"-")</f>
        <v>29.9</v>
      </c>
      <c r="JM12" s="85"/>
      <c r="JN12" s="85"/>
      <c r="JO12" s="85"/>
      <c r="JP12" s="85"/>
      <c r="JQ12" s="95" t="s">
        <v>146</v>
      </c>
      <c r="JR12" s="96">
        <f>IF($JR$8,JW7,"-")</f>
        <v>344.4</v>
      </c>
      <c r="JS12" s="96">
        <f>IF($JR$8,JX7,"-")</f>
        <v>259.60000000000002</v>
      </c>
      <c r="JT12" s="96">
        <f>IF($JR$8,JY7,"-")</f>
        <v>226.2</v>
      </c>
      <c r="JU12" s="96">
        <f>IF($JR$8,JZ7,"-")</f>
        <v>224.7</v>
      </c>
      <c r="JV12" s="96">
        <f>IF($JR$8,KA7,"-")</f>
        <v>167.2</v>
      </c>
      <c r="JW12" s="85"/>
      <c r="JX12" s="85"/>
      <c r="JY12" s="85"/>
      <c r="JZ12" s="85"/>
      <c r="KA12" s="95" t="s">
        <v>146</v>
      </c>
      <c r="KB12" s="96">
        <f>IF($KB$8,KG7,"-")</f>
        <v>22.3</v>
      </c>
      <c r="KC12" s="96">
        <f>IF($KB$8,KH7,"-")</f>
        <v>25.5</v>
      </c>
      <c r="KD12" s="96">
        <f>IF($KB$8,KI7,"-")</f>
        <v>45.2</v>
      </c>
      <c r="KE12" s="96">
        <f>IF($KB$8,KJ7,"-")</f>
        <v>48.7</v>
      </c>
      <c r="KF12" s="96">
        <f>IF($KB$8,KK7,"-")</f>
        <v>53.3</v>
      </c>
      <c r="KG12" s="85"/>
      <c r="KH12" s="85"/>
      <c r="KI12" s="85"/>
      <c r="KJ12" s="85"/>
      <c r="KK12" s="95" t="s">
        <v>146</v>
      </c>
      <c r="KL12" s="96">
        <f>IF($KL$8,KQ7,"-")</f>
        <v>60.9</v>
      </c>
      <c r="KM12" s="96">
        <f>IF($KL$8,KR7,"-")</f>
        <v>100</v>
      </c>
      <c r="KN12" s="96">
        <f>IF($KL$8,KS7,"-")</f>
        <v>100</v>
      </c>
      <c r="KO12" s="96">
        <f>IF($KL$8,KT7,"-")</f>
        <v>100</v>
      </c>
      <c r="KP12" s="96">
        <f>IF($KL$8,KU7,"-")</f>
        <v>100</v>
      </c>
      <c r="KQ12" s="85"/>
      <c r="KR12" s="85"/>
      <c r="KS12" s="85"/>
      <c r="KT12" s="85"/>
      <c r="KU12" s="85"/>
      <c r="KV12" s="95" t="s">
        <v>146</v>
      </c>
      <c r="KW12" s="96" t="str">
        <f>IF($KW$8,LB7,"-")</f>
        <v>-</v>
      </c>
      <c r="KX12" s="96" t="str">
        <f>IF($KW$8,LC7,"-")</f>
        <v>-</v>
      </c>
      <c r="KY12" s="96" t="str">
        <f>IF($KW$8,LD7,"-")</f>
        <v>-</v>
      </c>
      <c r="KZ12" s="96" t="str">
        <f>IF($KW$8,LE7,"-")</f>
        <v>-</v>
      </c>
      <c r="LA12" s="96" t="str">
        <f>IF($KW$8,LF7,"-")</f>
        <v>-</v>
      </c>
      <c r="LB12" s="85"/>
      <c r="LC12" s="85"/>
      <c r="LD12" s="85"/>
      <c r="LE12" s="85"/>
      <c r="LF12" s="95" t="s">
        <v>146</v>
      </c>
      <c r="LG12" s="96" t="str">
        <f>IF($LG$8,LL7,"-")</f>
        <v>-</v>
      </c>
      <c r="LH12" s="96" t="str">
        <f>IF($LG$8,LM7,"-")</f>
        <v>-</v>
      </c>
      <c r="LI12" s="96" t="str">
        <f>IF($LG$8,LN7,"-")</f>
        <v>-</v>
      </c>
      <c r="LJ12" s="96" t="str">
        <f>IF($LG$8,LO7,"-")</f>
        <v>-</v>
      </c>
      <c r="LK12" s="96" t="str">
        <f>IF($LG$8,LP7,"-")</f>
        <v>-</v>
      </c>
      <c r="LL12" s="85"/>
      <c r="LM12" s="85"/>
      <c r="LN12" s="85"/>
      <c r="LO12" s="85"/>
      <c r="LP12" s="95" t="s">
        <v>146</v>
      </c>
      <c r="LQ12" s="96" t="str">
        <f>IF($LQ$8,LV7,"-")</f>
        <v>-</v>
      </c>
      <c r="LR12" s="96" t="str">
        <f>IF($LQ$8,LW7,"-")</f>
        <v>-</v>
      </c>
      <c r="LS12" s="96" t="str">
        <f>IF($LQ$8,LX7,"-")</f>
        <v>-</v>
      </c>
      <c r="LT12" s="96" t="str">
        <f>IF($LQ$8,LY7,"-")</f>
        <v>-</v>
      </c>
      <c r="LU12" s="96" t="str">
        <f>IF($LQ$8,LZ7,"-")</f>
        <v>-</v>
      </c>
      <c r="LV12" s="85"/>
      <c r="LW12" s="85"/>
      <c r="LX12" s="85"/>
      <c r="LY12" s="85"/>
      <c r="LZ12" s="95" t="s">
        <v>146</v>
      </c>
      <c r="MA12" s="96" t="str">
        <f>IF($MA$8,MF7,"-")</f>
        <v>-</v>
      </c>
      <c r="MB12" s="96" t="str">
        <f>IF($MA$8,MG7,"-")</f>
        <v>-</v>
      </c>
      <c r="MC12" s="96" t="str">
        <f>IF($MA$8,MH7,"-")</f>
        <v>-</v>
      </c>
      <c r="MD12" s="96" t="str">
        <f>IF($MA$8,MI7,"-")</f>
        <v>-</v>
      </c>
      <c r="ME12" s="96" t="str">
        <f>IF($MA$8,MJ7,"-")</f>
        <v>-</v>
      </c>
      <c r="MF12" s="85"/>
      <c r="MG12" s="85"/>
      <c r="MH12" s="85"/>
      <c r="MI12" s="85"/>
      <c r="MJ12" s="95" t="s">
        <v>146</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149</v>
      </c>
      <c r="AY13" s="96">
        <f>$BI$7</f>
        <v>100</v>
      </c>
      <c r="AZ13" s="96">
        <f>$BI$7</f>
        <v>100</v>
      </c>
      <c r="BA13" s="96">
        <f>$BI$7</f>
        <v>100</v>
      </c>
      <c r="BB13" s="96">
        <f>$BI$7</f>
        <v>100</v>
      </c>
      <c r="BC13" s="96">
        <f>$BI$7</f>
        <v>100</v>
      </c>
      <c r="BD13" s="85"/>
      <c r="BE13" s="85"/>
      <c r="BF13" s="85"/>
      <c r="BG13" s="85"/>
      <c r="BH13" s="85"/>
      <c r="BI13" s="95" t="s">
        <v>149</v>
      </c>
      <c r="BJ13" s="96">
        <f>$BT$7</f>
        <v>100</v>
      </c>
      <c r="BK13" s="96">
        <f>$BT$7</f>
        <v>100</v>
      </c>
      <c r="BL13" s="96">
        <f>$BT$7</f>
        <v>100</v>
      </c>
      <c r="BM13" s="96">
        <f>$BT$7</f>
        <v>100</v>
      </c>
      <c r="BN13" s="96">
        <f>$BT$7</f>
        <v>100</v>
      </c>
      <c r="BO13" s="85"/>
      <c r="BP13" s="85"/>
      <c r="BQ13" s="85"/>
      <c r="BR13" s="85"/>
      <c r="BS13" s="85"/>
      <c r="BT13" s="95" t="s">
        <v>149</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150</v>
      </c>
      <c r="C14" s="100"/>
      <c r="D14" s="101"/>
      <c r="E14" s="100"/>
      <c r="F14" s="192" t="s">
        <v>151</v>
      </c>
      <c r="G14" s="192"/>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1" t="s">
        <v>152</v>
      </c>
      <c r="C15" s="191"/>
      <c r="D15" s="101"/>
      <c r="E15" s="98">
        <v>1</v>
      </c>
      <c r="F15" s="191" t="s">
        <v>153</v>
      </c>
      <c r="G15" s="191"/>
      <c r="H15" s="103" t="s">
        <v>154</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155</v>
      </c>
      <c r="AY15" s="104"/>
      <c r="AZ15" s="104"/>
      <c r="BA15" s="104"/>
      <c r="BB15" s="104"/>
      <c r="BC15" s="104"/>
      <c r="BD15" s="101"/>
      <c r="BE15" s="101"/>
      <c r="BF15" s="101"/>
      <c r="BG15" s="101"/>
      <c r="BH15" s="101"/>
      <c r="BI15" s="102" t="s">
        <v>155</v>
      </c>
      <c r="BJ15" s="104"/>
      <c r="BK15" s="104"/>
      <c r="BL15" s="104"/>
      <c r="BM15" s="104"/>
      <c r="BN15" s="104"/>
      <c r="BO15" s="101"/>
      <c r="BP15" s="101"/>
      <c r="BQ15" s="101"/>
      <c r="BR15" s="101"/>
      <c r="BS15" s="101"/>
      <c r="BT15" s="102" t="s">
        <v>155</v>
      </c>
      <c r="BU15" s="104"/>
      <c r="BV15" s="104"/>
      <c r="BW15" s="104"/>
      <c r="BX15" s="104"/>
      <c r="BY15" s="104"/>
      <c r="BZ15" s="101"/>
      <c r="CA15" s="101"/>
      <c r="CB15" s="101"/>
      <c r="CC15" s="101"/>
      <c r="CD15" s="101"/>
      <c r="CE15" s="102" t="s">
        <v>155</v>
      </c>
      <c r="CF15" s="104"/>
      <c r="CG15" s="104"/>
      <c r="CH15" s="104"/>
      <c r="CI15" s="104"/>
      <c r="CJ15" s="104"/>
      <c r="CK15" s="101"/>
      <c r="CL15" s="101"/>
      <c r="CM15" s="101"/>
      <c r="CN15" s="101"/>
      <c r="CO15" s="102" t="s">
        <v>155</v>
      </c>
      <c r="CP15" s="104"/>
      <c r="CQ15" s="104"/>
      <c r="CR15" s="104"/>
      <c r="CS15" s="104"/>
      <c r="CT15" s="104"/>
      <c r="CU15" s="101"/>
      <c r="CV15" s="101"/>
      <c r="CW15" s="101"/>
      <c r="CX15" s="101"/>
      <c r="CY15" s="101"/>
      <c r="CZ15" s="102" t="s">
        <v>155</v>
      </c>
      <c r="DA15" s="104"/>
      <c r="DB15" s="104"/>
      <c r="DC15" s="104"/>
      <c r="DD15" s="104"/>
      <c r="DE15" s="104"/>
      <c r="DF15" s="101"/>
      <c r="DG15" s="101"/>
      <c r="DH15" s="101"/>
      <c r="DI15" s="101"/>
      <c r="DJ15" s="102" t="s">
        <v>155</v>
      </c>
      <c r="DK15" s="104"/>
      <c r="DL15" s="104"/>
      <c r="DM15" s="104"/>
      <c r="DN15" s="104"/>
      <c r="DO15" s="104"/>
      <c r="DP15" s="101"/>
      <c r="DQ15" s="101"/>
      <c r="DR15" s="101"/>
      <c r="DS15" s="101"/>
      <c r="DT15" s="102" t="s">
        <v>155</v>
      </c>
      <c r="DU15" s="104"/>
      <c r="DV15" s="104"/>
      <c r="DW15" s="104"/>
      <c r="DX15" s="104"/>
      <c r="DY15" s="104"/>
      <c r="DZ15" s="101"/>
      <c r="EA15" s="101"/>
      <c r="EB15" s="101"/>
      <c r="EC15" s="101"/>
      <c r="ED15" s="102" t="s">
        <v>155</v>
      </c>
      <c r="EE15" s="104"/>
      <c r="EF15" s="104"/>
      <c r="EG15" s="104"/>
      <c r="EH15" s="104"/>
      <c r="EI15" s="104"/>
      <c r="EJ15" s="101"/>
      <c r="EK15" s="101"/>
      <c r="EL15" s="101"/>
      <c r="EM15" s="101"/>
      <c r="EN15" s="102" t="s">
        <v>155</v>
      </c>
      <c r="EO15" s="104"/>
      <c r="EP15" s="104"/>
      <c r="EQ15" s="104"/>
      <c r="ER15" s="104"/>
      <c r="ES15" s="104"/>
      <c r="ET15" s="101"/>
      <c r="EU15" s="101"/>
      <c r="EV15" s="101"/>
      <c r="EW15" s="101"/>
      <c r="EX15" s="101"/>
      <c r="EY15" s="102" t="s">
        <v>155</v>
      </c>
      <c r="EZ15" s="104"/>
      <c r="FA15" s="104"/>
      <c r="FB15" s="104"/>
      <c r="FC15" s="104"/>
      <c r="FD15" s="104"/>
      <c r="FE15" s="101"/>
      <c r="FF15" s="101"/>
      <c r="FG15" s="101"/>
      <c r="FH15" s="101"/>
      <c r="FI15" s="102" t="s">
        <v>155</v>
      </c>
      <c r="FJ15" s="104"/>
      <c r="FK15" s="104"/>
      <c r="FL15" s="104"/>
      <c r="FM15" s="104"/>
      <c r="FN15" s="104"/>
      <c r="FO15" s="101"/>
      <c r="FP15" s="101"/>
      <c r="FQ15" s="101"/>
      <c r="FR15" s="101"/>
      <c r="FS15" s="102" t="s">
        <v>155</v>
      </c>
      <c r="FT15" s="104"/>
      <c r="FU15" s="104"/>
      <c r="FV15" s="104"/>
      <c r="FW15" s="104"/>
      <c r="FX15" s="104"/>
      <c r="FY15" s="101"/>
      <c r="FZ15" s="101"/>
      <c r="GA15" s="101"/>
      <c r="GB15" s="101"/>
      <c r="GC15" s="102" t="s">
        <v>155</v>
      </c>
      <c r="GD15" s="104"/>
      <c r="GE15" s="104"/>
      <c r="GF15" s="104"/>
      <c r="GG15" s="104"/>
      <c r="GH15" s="104"/>
      <c r="GI15" s="101"/>
      <c r="GJ15" s="101"/>
      <c r="GK15" s="101"/>
      <c r="GL15" s="101"/>
      <c r="GM15" s="102" t="s">
        <v>155</v>
      </c>
      <c r="GN15" s="104"/>
      <c r="GO15" s="104"/>
      <c r="GP15" s="104"/>
      <c r="GQ15" s="104"/>
      <c r="GR15" s="104"/>
      <c r="GS15" s="101"/>
      <c r="GT15" s="101"/>
      <c r="GU15" s="101"/>
      <c r="GV15" s="101"/>
      <c r="GW15" s="101"/>
      <c r="GX15" s="102" t="s">
        <v>155</v>
      </c>
      <c r="GY15" s="104"/>
      <c r="GZ15" s="104"/>
      <c r="HA15" s="104"/>
      <c r="HB15" s="104"/>
      <c r="HC15" s="104"/>
      <c r="HD15" s="101"/>
      <c r="HE15" s="101"/>
      <c r="HF15" s="101"/>
      <c r="HG15" s="101"/>
      <c r="HH15" s="102" t="s">
        <v>155</v>
      </c>
      <c r="HI15" s="104"/>
      <c r="HJ15" s="104"/>
      <c r="HK15" s="104"/>
      <c r="HL15" s="104"/>
      <c r="HM15" s="104"/>
      <c r="HN15" s="101"/>
      <c r="HO15" s="101"/>
      <c r="HP15" s="101"/>
      <c r="HQ15" s="101"/>
      <c r="HR15" s="102" t="s">
        <v>155</v>
      </c>
      <c r="HS15" s="104"/>
      <c r="HT15" s="104"/>
      <c r="HU15" s="104"/>
      <c r="HV15" s="104"/>
      <c r="HW15" s="104"/>
      <c r="HX15" s="101"/>
      <c r="HY15" s="101"/>
      <c r="HZ15" s="101"/>
      <c r="IA15" s="101"/>
      <c r="IB15" s="102" t="s">
        <v>155</v>
      </c>
      <c r="IC15" s="104"/>
      <c r="ID15" s="104"/>
      <c r="IE15" s="104"/>
      <c r="IF15" s="104"/>
      <c r="IG15" s="104"/>
      <c r="IH15" s="101"/>
      <c r="II15" s="101"/>
      <c r="IJ15" s="101"/>
      <c r="IK15" s="101"/>
      <c r="IL15" s="102" t="s">
        <v>155</v>
      </c>
      <c r="IM15" s="104"/>
      <c r="IN15" s="104"/>
      <c r="IO15" s="104"/>
      <c r="IP15" s="104"/>
      <c r="IQ15" s="104"/>
      <c r="IR15" s="101"/>
      <c r="IS15" s="101"/>
      <c r="IT15" s="101"/>
      <c r="IU15" s="101"/>
      <c r="IV15" s="101"/>
      <c r="IW15" s="102" t="s">
        <v>155</v>
      </c>
      <c r="IX15" s="104"/>
      <c r="IY15" s="104"/>
      <c r="IZ15" s="104"/>
      <c r="JA15" s="104"/>
      <c r="JB15" s="104"/>
      <c r="JC15" s="101"/>
      <c r="JD15" s="101"/>
      <c r="JE15" s="101"/>
      <c r="JF15" s="101"/>
      <c r="JG15" s="102" t="s">
        <v>155</v>
      </c>
      <c r="JH15" s="104"/>
      <c r="JI15" s="104"/>
      <c r="JJ15" s="104"/>
      <c r="JK15" s="104"/>
      <c r="JL15" s="104"/>
      <c r="JM15" s="101"/>
      <c r="JN15" s="101"/>
      <c r="JO15" s="101"/>
      <c r="JP15" s="101"/>
      <c r="JQ15" s="102" t="s">
        <v>155</v>
      </c>
      <c r="JR15" s="104"/>
      <c r="JS15" s="104"/>
      <c r="JT15" s="104"/>
      <c r="JU15" s="104"/>
      <c r="JV15" s="104"/>
      <c r="JW15" s="101"/>
      <c r="JX15" s="101"/>
      <c r="JY15" s="101"/>
      <c r="JZ15" s="101"/>
      <c r="KA15" s="102" t="s">
        <v>155</v>
      </c>
      <c r="KB15" s="104"/>
      <c r="KC15" s="104"/>
      <c r="KD15" s="104"/>
      <c r="KE15" s="104"/>
      <c r="KF15" s="104"/>
      <c r="KG15" s="101"/>
      <c r="KH15" s="101"/>
      <c r="KI15" s="101"/>
      <c r="KJ15" s="101"/>
      <c r="KK15" s="102" t="s">
        <v>155</v>
      </c>
      <c r="KL15" s="104"/>
      <c r="KM15" s="104"/>
      <c r="KN15" s="104"/>
      <c r="KO15" s="104"/>
      <c r="KP15" s="104"/>
      <c r="KQ15" s="101"/>
      <c r="KR15" s="101"/>
      <c r="KS15" s="101"/>
      <c r="KT15" s="101"/>
      <c r="KU15" s="101"/>
      <c r="KV15" s="102" t="s">
        <v>155</v>
      </c>
      <c r="KW15" s="104"/>
      <c r="KX15" s="104"/>
      <c r="KY15" s="104"/>
      <c r="KZ15" s="104"/>
      <c r="LA15" s="104"/>
      <c r="LB15" s="101"/>
      <c r="LC15" s="101"/>
      <c r="LD15" s="101"/>
      <c r="LE15" s="101"/>
      <c r="LF15" s="102" t="s">
        <v>155</v>
      </c>
      <c r="LG15" s="104"/>
      <c r="LH15" s="104"/>
      <c r="LI15" s="104"/>
      <c r="LJ15" s="104"/>
      <c r="LK15" s="104"/>
      <c r="LL15" s="101"/>
      <c r="LM15" s="101"/>
      <c r="LN15" s="101"/>
      <c r="LO15" s="101"/>
      <c r="LP15" s="102" t="s">
        <v>155</v>
      </c>
      <c r="LQ15" s="104"/>
      <c r="LR15" s="104"/>
      <c r="LS15" s="104"/>
      <c r="LT15" s="104"/>
      <c r="LU15" s="104"/>
      <c r="LV15" s="101"/>
      <c r="LW15" s="101"/>
      <c r="LX15" s="101"/>
      <c r="LY15" s="101"/>
      <c r="LZ15" s="102" t="s">
        <v>155</v>
      </c>
      <c r="MA15" s="104"/>
      <c r="MB15" s="104"/>
      <c r="MC15" s="104"/>
      <c r="MD15" s="104"/>
      <c r="ME15" s="104"/>
      <c r="MF15" s="101"/>
      <c r="MG15" s="101"/>
      <c r="MH15" s="101"/>
      <c r="MI15" s="101"/>
      <c r="MJ15" s="102" t="s">
        <v>155</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1" t="s">
        <v>156</v>
      </c>
      <c r="C16" s="191"/>
      <c r="D16" s="101"/>
      <c r="E16" s="98">
        <f>E15+1</f>
        <v>2</v>
      </c>
      <c r="F16" s="191" t="s">
        <v>157</v>
      </c>
      <c r="G16" s="191"/>
      <c r="H16" s="103" t="s">
        <v>158</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1" t="s">
        <v>159</v>
      </c>
      <c r="C17" s="191"/>
      <c r="D17" s="101"/>
      <c r="E17" s="98">
        <f t="shared" ref="E17" si="8">E16+1</f>
        <v>3</v>
      </c>
      <c r="F17" s="191" t="s">
        <v>17</v>
      </c>
      <c r="G17" s="191"/>
      <c r="H17" s="103" t="s">
        <v>160</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161</v>
      </c>
      <c r="AY17" s="107">
        <f>IF(AY7="-",NA(),AY7)</f>
        <v>85.1</v>
      </c>
      <c r="AZ17" s="107">
        <f t="shared" ref="AZ17:BC17" si="9">IF(AZ7="-",NA(),AZ7)</f>
        <v>91.4</v>
      </c>
      <c r="BA17" s="107">
        <f t="shared" si="9"/>
        <v>103.3</v>
      </c>
      <c r="BB17" s="107">
        <f t="shared" si="9"/>
        <v>79</v>
      </c>
      <c r="BC17" s="107">
        <f t="shared" si="9"/>
        <v>105</v>
      </c>
      <c r="BD17" s="101"/>
      <c r="BE17" s="101"/>
      <c r="BF17" s="101"/>
      <c r="BG17" s="101"/>
      <c r="BH17" s="101"/>
      <c r="BI17" s="106" t="s">
        <v>161</v>
      </c>
      <c r="BJ17" s="107">
        <f>IF(BJ7="-",NA(),BJ7)</f>
        <v>85</v>
      </c>
      <c r="BK17" s="107">
        <f t="shared" ref="BK17:BN17" si="10">IF(BK7="-",NA(),BK7)</f>
        <v>77.3</v>
      </c>
      <c r="BL17" s="107">
        <f t="shared" si="10"/>
        <v>96.8</v>
      </c>
      <c r="BM17" s="107">
        <f t="shared" si="10"/>
        <v>62.5</v>
      </c>
      <c r="BN17" s="107">
        <f t="shared" si="10"/>
        <v>85.8</v>
      </c>
      <c r="BO17" s="101"/>
      <c r="BP17" s="101"/>
      <c r="BQ17" s="101"/>
      <c r="BR17" s="101"/>
      <c r="BS17" s="101"/>
      <c r="BT17" s="106" t="s">
        <v>161</v>
      </c>
      <c r="BU17" s="107">
        <f>IF(BU7="-",NA(),BU7)</f>
        <v>825.7</v>
      </c>
      <c r="BV17" s="107">
        <f t="shared" ref="BV17:BY17" si="11">IF(BV7="-",NA(),BV7)</f>
        <v>510.5</v>
      </c>
      <c r="BW17" s="107">
        <f t="shared" si="11"/>
        <v>540</v>
      </c>
      <c r="BX17" s="107">
        <f t="shared" si="11"/>
        <v>460.4</v>
      </c>
      <c r="BY17" s="107">
        <f t="shared" si="11"/>
        <v>639.5</v>
      </c>
      <c r="BZ17" s="101"/>
      <c r="CA17" s="101"/>
      <c r="CB17" s="101"/>
      <c r="CC17" s="101"/>
      <c r="CD17" s="101"/>
      <c r="CE17" s="106" t="s">
        <v>161</v>
      </c>
      <c r="CF17" s="107">
        <f>IF(CF7="-",NA(),CF7)</f>
        <v>16106.4</v>
      </c>
      <c r="CG17" s="107">
        <f t="shared" ref="CG17:CJ17" si="12">IF(CG7="-",NA(),CG7)</f>
        <v>11572.2</v>
      </c>
      <c r="CH17" s="107">
        <f t="shared" si="12"/>
        <v>9740.2000000000007</v>
      </c>
      <c r="CI17" s="107">
        <f t="shared" si="12"/>
        <v>15109.2</v>
      </c>
      <c r="CJ17" s="107">
        <f t="shared" si="12"/>
        <v>9606.9</v>
      </c>
      <c r="CK17" s="101"/>
      <c r="CL17" s="101"/>
      <c r="CM17" s="101"/>
      <c r="CN17" s="101"/>
      <c r="CO17" s="106" t="s">
        <v>161</v>
      </c>
      <c r="CP17" s="108">
        <f>IF(CP7="-",NA(),CP7)</f>
        <v>134955</v>
      </c>
      <c r="CQ17" s="108">
        <f t="shared" ref="CQ17:CT17" si="13">IF(CQ7="-",NA(),CQ7)</f>
        <v>146269</v>
      </c>
      <c r="CR17" s="108">
        <f t="shared" si="13"/>
        <v>133778</v>
      </c>
      <c r="CS17" s="108">
        <f t="shared" si="13"/>
        <v>38595</v>
      </c>
      <c r="CT17" s="108">
        <f t="shared" si="13"/>
        <v>126668</v>
      </c>
      <c r="CU17" s="101"/>
      <c r="CV17" s="101"/>
      <c r="CW17" s="101"/>
      <c r="CX17" s="101"/>
      <c r="CY17" s="101"/>
      <c r="CZ17" s="106" t="s">
        <v>161</v>
      </c>
      <c r="DA17" s="107">
        <f>IF(DA7="-",NA(),DA7)</f>
        <v>19.5</v>
      </c>
      <c r="DB17" s="107">
        <f t="shared" ref="DB17:DE17" si="14">IF(DB7="-",NA(),DB7)</f>
        <v>30.4</v>
      </c>
      <c r="DC17" s="107">
        <f t="shared" si="14"/>
        <v>31.7</v>
      </c>
      <c r="DD17" s="107">
        <f t="shared" si="14"/>
        <v>32.700000000000003</v>
      </c>
      <c r="DE17" s="107">
        <f t="shared" si="14"/>
        <v>40</v>
      </c>
      <c r="DF17" s="101"/>
      <c r="DG17" s="101"/>
      <c r="DH17" s="101"/>
      <c r="DI17" s="101"/>
      <c r="DJ17" s="106" t="s">
        <v>161</v>
      </c>
      <c r="DK17" s="107">
        <f>IF(DK7="-",NA(),DK7)</f>
        <v>16.399999999999999</v>
      </c>
      <c r="DL17" s="107">
        <f t="shared" ref="DL17:DO17" si="15">IF(DL7="-",NA(),DL7)</f>
        <v>10.9</v>
      </c>
      <c r="DM17" s="107">
        <f t="shared" si="15"/>
        <v>21.8</v>
      </c>
      <c r="DN17" s="107">
        <f t="shared" si="15"/>
        <v>4.3</v>
      </c>
      <c r="DO17" s="107">
        <f t="shared" si="15"/>
        <v>7.2</v>
      </c>
      <c r="DP17" s="101"/>
      <c r="DQ17" s="101"/>
      <c r="DR17" s="101"/>
      <c r="DS17" s="101"/>
      <c r="DT17" s="106" t="s">
        <v>161</v>
      </c>
      <c r="DU17" s="107">
        <f>IF(DU7="-",NA(),DU7)</f>
        <v>97.8</v>
      </c>
      <c r="DV17" s="107">
        <f t="shared" ref="DV17:DY17" si="16">IF(DV7="-",NA(),DV7)</f>
        <v>76.5</v>
      </c>
      <c r="DW17" s="107">
        <f t="shared" si="16"/>
        <v>48.5</v>
      </c>
      <c r="DX17" s="107">
        <f t="shared" si="16"/>
        <v>33.9</v>
      </c>
      <c r="DY17" s="107">
        <f t="shared" si="16"/>
        <v>17.5</v>
      </c>
      <c r="DZ17" s="101"/>
      <c r="EA17" s="101"/>
      <c r="EB17" s="101"/>
      <c r="EC17" s="101"/>
      <c r="ED17" s="106" t="s">
        <v>161</v>
      </c>
      <c r="EE17" s="107">
        <f>IF(EE7="-",NA(),EE7)</f>
        <v>54.5</v>
      </c>
      <c r="EF17" s="107">
        <f t="shared" ref="EF17:EI17" si="17">IF(EF7="-",NA(),EF7)</f>
        <v>56.7</v>
      </c>
      <c r="EG17" s="107">
        <f t="shared" si="17"/>
        <v>68.3</v>
      </c>
      <c r="EH17" s="107">
        <f t="shared" si="17"/>
        <v>69.8</v>
      </c>
      <c r="EI17" s="107">
        <f t="shared" si="17"/>
        <v>72.5</v>
      </c>
      <c r="EJ17" s="101"/>
      <c r="EK17" s="101"/>
      <c r="EL17" s="101"/>
      <c r="EM17" s="101"/>
      <c r="EN17" s="106" t="s">
        <v>161</v>
      </c>
      <c r="EO17" s="107">
        <f>IF(EO7="-",NA(),EO7)</f>
        <v>0</v>
      </c>
      <c r="EP17" s="107">
        <f t="shared" ref="EP17:ES17" si="18">IF(EP7="-",NA(),EP7)</f>
        <v>1.1000000000000001</v>
      </c>
      <c r="EQ17" s="107">
        <f t="shared" si="18"/>
        <v>11.3</v>
      </c>
      <c r="ER17" s="107">
        <f t="shared" si="18"/>
        <v>10.8</v>
      </c>
      <c r="ES17" s="107">
        <f t="shared" si="18"/>
        <v>10.5</v>
      </c>
      <c r="ET17" s="101"/>
      <c r="EU17" s="101"/>
      <c r="EV17" s="101"/>
      <c r="EW17" s="101"/>
      <c r="EX17" s="101"/>
      <c r="EY17" s="106" t="s">
        <v>161</v>
      </c>
      <c r="EZ17" s="107">
        <f>IF(EZ7="-",NA(),EZ7)</f>
        <v>24.1</v>
      </c>
      <c r="FA17" s="107">
        <f t="shared" ref="FA17:FD17" si="19">IF(FA7="-",NA(),FA7)</f>
        <v>42.5</v>
      </c>
      <c r="FB17" s="107">
        <f t="shared" si="19"/>
        <v>41.7</v>
      </c>
      <c r="FC17" s="107">
        <f t="shared" si="19"/>
        <v>36.6</v>
      </c>
      <c r="FD17" s="107">
        <f t="shared" si="19"/>
        <v>45.6</v>
      </c>
      <c r="FE17" s="101"/>
      <c r="FF17" s="101"/>
      <c r="FG17" s="101"/>
      <c r="FH17" s="101"/>
      <c r="FI17" s="106" t="s">
        <v>161</v>
      </c>
      <c r="FJ17" s="107">
        <f>IF(FJ7="-",NA(),FJ7)</f>
        <v>13.8</v>
      </c>
      <c r="FK17" s="107">
        <f t="shared" ref="FK17:FN17" si="20">IF(FK7="-",NA(),FK7)</f>
        <v>12.7</v>
      </c>
      <c r="FL17" s="107">
        <f t="shared" si="20"/>
        <v>27.5</v>
      </c>
      <c r="FM17" s="107">
        <f t="shared" si="20"/>
        <v>6.9</v>
      </c>
      <c r="FN17" s="107">
        <f t="shared" si="20"/>
        <v>5.3</v>
      </c>
      <c r="FO17" s="101"/>
      <c r="FP17" s="101"/>
      <c r="FQ17" s="101"/>
      <c r="FR17" s="101"/>
      <c r="FS17" s="106" t="s">
        <v>161</v>
      </c>
      <c r="FT17" s="107">
        <f>IF(FT7="-",NA(),FT7)</f>
        <v>54.5</v>
      </c>
      <c r="FU17" s="107">
        <f t="shared" ref="FU17:FX17" si="21">IF(FU7="-",NA(),FU7)</f>
        <v>39.5</v>
      </c>
      <c r="FV17" s="107">
        <f t="shared" si="21"/>
        <v>30.8</v>
      </c>
      <c r="FW17" s="107">
        <f t="shared" si="21"/>
        <v>25.5</v>
      </c>
      <c r="FX17" s="107">
        <f t="shared" si="21"/>
        <v>19.600000000000001</v>
      </c>
      <c r="FY17" s="101"/>
      <c r="FZ17" s="101"/>
      <c r="GA17" s="101"/>
      <c r="GB17" s="101"/>
      <c r="GC17" s="106" t="s">
        <v>161</v>
      </c>
      <c r="GD17" s="107">
        <f>IF(GD7="-",NA(),GD7)</f>
        <v>64.900000000000006</v>
      </c>
      <c r="GE17" s="107">
        <f t="shared" ref="GE17:GH17" si="22">IF(GE7="-",NA(),GE7)</f>
        <v>66.7</v>
      </c>
      <c r="GF17" s="107">
        <f t="shared" si="22"/>
        <v>68.900000000000006</v>
      </c>
      <c r="GG17" s="107">
        <f t="shared" si="22"/>
        <v>69.599999999999994</v>
      </c>
      <c r="GH17" s="107">
        <f t="shared" si="22"/>
        <v>71.8</v>
      </c>
      <c r="GI17" s="101"/>
      <c r="GJ17" s="101"/>
      <c r="GK17" s="101"/>
      <c r="GL17" s="101"/>
      <c r="GM17" s="106" t="s">
        <v>161</v>
      </c>
      <c r="GN17" s="107">
        <f>IF(GN7="-",NA(),GN7)</f>
        <v>0</v>
      </c>
      <c r="GO17" s="107">
        <f t="shared" ref="GO17:GR17" si="23">IF(GO7="-",NA(),GO7)</f>
        <v>0</v>
      </c>
      <c r="GP17" s="107">
        <f t="shared" si="23"/>
        <v>0</v>
      </c>
      <c r="GQ17" s="107">
        <f t="shared" si="23"/>
        <v>0</v>
      </c>
      <c r="GR17" s="107">
        <f t="shared" si="23"/>
        <v>0</v>
      </c>
      <c r="GS17" s="101"/>
      <c r="GT17" s="101"/>
      <c r="GU17" s="101"/>
      <c r="GV17" s="101"/>
      <c r="GW17" s="101"/>
      <c r="GX17" s="106" t="s">
        <v>161</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161</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161</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161</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161</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161</v>
      </c>
      <c r="IX17" s="107">
        <f>IF(IX7="-",NA(),IX7)</f>
        <v>8.3000000000000007</v>
      </c>
      <c r="IY17" s="107">
        <f t="shared" ref="IY17:JB17" si="29">IF(IY7="-",NA(),IY7)</f>
        <v>0.6</v>
      </c>
      <c r="IZ17" s="107">
        <f t="shared" si="29"/>
        <v>7.3</v>
      </c>
      <c r="JA17" s="107">
        <f t="shared" si="29"/>
        <v>13.4</v>
      </c>
      <c r="JB17" s="107">
        <f t="shared" si="29"/>
        <v>12.6</v>
      </c>
      <c r="JC17" s="101"/>
      <c r="JD17" s="101"/>
      <c r="JE17" s="101"/>
      <c r="JF17" s="101"/>
      <c r="JG17" s="106" t="s">
        <v>161</v>
      </c>
      <c r="JH17" s="107">
        <f>IF(JH7="-",NA(),JH7)</f>
        <v>23.2</v>
      </c>
      <c r="JI17" s="107">
        <f t="shared" ref="JI17:JL17" si="30">IF(JI7="-",NA(),JI7)</f>
        <v>8.1</v>
      </c>
      <c r="JJ17" s="107">
        <f t="shared" si="30"/>
        <v>10.1</v>
      </c>
      <c r="JK17" s="107">
        <f t="shared" si="30"/>
        <v>3</v>
      </c>
      <c r="JL17" s="107">
        <f t="shared" si="30"/>
        <v>10.199999999999999</v>
      </c>
      <c r="JM17" s="101"/>
      <c r="JN17" s="101"/>
      <c r="JO17" s="101"/>
      <c r="JP17" s="101"/>
      <c r="JQ17" s="106" t="s">
        <v>161</v>
      </c>
      <c r="JR17" s="107">
        <f>IF(JR7="-",NA(),JR7)</f>
        <v>355.6</v>
      </c>
      <c r="JS17" s="107">
        <f t="shared" ref="JS17:JV17" si="31">IF(JS7="-",NA(),JS7)</f>
        <v>3364.1</v>
      </c>
      <c r="JT17" s="107">
        <f t="shared" si="31"/>
        <v>187.3</v>
      </c>
      <c r="JU17" s="107">
        <f t="shared" si="31"/>
        <v>102.7</v>
      </c>
      <c r="JV17" s="107">
        <f t="shared" si="31"/>
        <v>0</v>
      </c>
      <c r="JW17" s="101"/>
      <c r="JX17" s="101"/>
      <c r="JY17" s="101"/>
      <c r="JZ17" s="101"/>
      <c r="KA17" s="106" t="s">
        <v>161</v>
      </c>
      <c r="KB17" s="107">
        <f>IF(KB7="-",NA(),KB7)</f>
        <v>32.5</v>
      </c>
      <c r="KC17" s="107">
        <f t="shared" ref="KC17:KF17" si="32">IF(KC7="-",NA(),KC7)</f>
        <v>35.4</v>
      </c>
      <c r="KD17" s="107">
        <f t="shared" si="32"/>
        <v>67.2</v>
      </c>
      <c r="KE17" s="107">
        <f t="shared" si="32"/>
        <v>70.400000000000006</v>
      </c>
      <c r="KF17" s="107">
        <f t="shared" si="32"/>
        <v>75.400000000000006</v>
      </c>
      <c r="KG17" s="101"/>
      <c r="KH17" s="101"/>
      <c r="KI17" s="101"/>
      <c r="KJ17" s="101"/>
      <c r="KK17" s="106" t="s">
        <v>161</v>
      </c>
      <c r="KL17" s="107">
        <f>IF(KL7="-",NA(),KL7)</f>
        <v>0</v>
      </c>
      <c r="KM17" s="107">
        <f t="shared" ref="KM17:KP17" si="33">IF(KM7="-",NA(),KM7)</f>
        <v>100</v>
      </c>
      <c r="KN17" s="107">
        <f t="shared" si="33"/>
        <v>100</v>
      </c>
      <c r="KO17" s="107">
        <f t="shared" si="33"/>
        <v>100</v>
      </c>
      <c r="KP17" s="107">
        <f t="shared" si="33"/>
        <v>100</v>
      </c>
      <c r="KQ17" s="101"/>
      <c r="KR17" s="101"/>
      <c r="KS17" s="101"/>
      <c r="KT17" s="101"/>
      <c r="KU17" s="101"/>
      <c r="KV17" s="106" t="s">
        <v>161</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161</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161</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161</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161</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1" t="s">
        <v>162</v>
      </c>
      <c r="C18" s="19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163</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163</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163</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163</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163</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163</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163</v>
      </c>
      <c r="DK18" s="107">
        <f>IF(DP7="-",NA(),DP7)</f>
        <v>22.3</v>
      </c>
      <c r="DL18" s="107">
        <f t="shared" ref="DL18:DO18" si="45">IF(DQ7="-",NA(),DQ7)</f>
        <v>22.1</v>
      </c>
      <c r="DM18" s="107">
        <f t="shared" si="45"/>
        <v>21.1</v>
      </c>
      <c r="DN18" s="107">
        <f t="shared" si="45"/>
        <v>20</v>
      </c>
      <c r="DO18" s="107">
        <f t="shared" si="45"/>
        <v>18.2</v>
      </c>
      <c r="DP18" s="101"/>
      <c r="DQ18" s="101"/>
      <c r="DR18" s="101"/>
      <c r="DS18" s="101"/>
      <c r="DT18" s="106" t="s">
        <v>163</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163</v>
      </c>
      <c r="EE18" s="107">
        <f>IF(EJ7="-",NA(),EJ7)</f>
        <v>57</v>
      </c>
      <c r="EF18" s="107">
        <f t="shared" ref="EF18:EI18" si="47">IF(EK7="-",NA(),EK7)</f>
        <v>57.7</v>
      </c>
      <c r="EG18" s="107">
        <f t="shared" si="47"/>
        <v>59.8</v>
      </c>
      <c r="EH18" s="107">
        <f t="shared" si="47"/>
        <v>59.6</v>
      </c>
      <c r="EI18" s="107">
        <f t="shared" si="47"/>
        <v>60.3</v>
      </c>
      <c r="EJ18" s="101"/>
      <c r="EK18" s="101"/>
      <c r="EL18" s="101"/>
      <c r="EM18" s="101"/>
      <c r="EN18" s="106" t="s">
        <v>163</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163</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163</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163</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163</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163</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163</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163</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163</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163</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163</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163</v>
      </c>
      <c r="IX18" s="107">
        <f>IF(OR(NOT($IX$8),JC7="-"),NA(),JC7)</f>
        <v>16.3</v>
      </c>
      <c r="IY18" s="107">
        <f>IF(OR(NOT($IX$8),JD7="-"),NA(),JD7)</f>
        <v>15.1</v>
      </c>
      <c r="IZ18" s="107">
        <f>IF(OR(NOT($IX$8),JE7="-"),NA(),JE7)</f>
        <v>15.1</v>
      </c>
      <c r="JA18" s="107">
        <f>IF(OR(NOT($IX$8),JF7="-"),NA(),JF7)</f>
        <v>14</v>
      </c>
      <c r="JB18" s="107">
        <f>IF(OR(NOT($IX$8),JG7="-"),NA(),JG7)</f>
        <v>15.5</v>
      </c>
      <c r="JC18" s="101"/>
      <c r="JD18" s="101"/>
      <c r="JE18" s="101"/>
      <c r="JF18" s="101"/>
      <c r="JG18" s="106" t="s">
        <v>163</v>
      </c>
      <c r="JH18" s="107">
        <f>IF(OR(NOT($JH$8),JM7="-"),NA(),JM7)</f>
        <v>29.6</v>
      </c>
      <c r="JI18" s="107">
        <f>IF(OR(NOT($JH$8),JN7="-"),NA(),JN7)</f>
        <v>37.700000000000003</v>
      </c>
      <c r="JJ18" s="107">
        <f>IF(OR(NOT($JH$8),JO7="-"),NA(),JO7)</f>
        <v>25.4</v>
      </c>
      <c r="JK18" s="107">
        <f>IF(OR(NOT($JH$8),JP7="-"),NA(),JP7)</f>
        <v>20.100000000000001</v>
      </c>
      <c r="JL18" s="107">
        <f>IF(OR(NOT($JH$8),JQ7="-"),NA(),JQ7)</f>
        <v>29.9</v>
      </c>
      <c r="JM18" s="101"/>
      <c r="JN18" s="101"/>
      <c r="JO18" s="101"/>
      <c r="JP18" s="101"/>
      <c r="JQ18" s="106" t="s">
        <v>163</v>
      </c>
      <c r="JR18" s="107">
        <f>IF(OR(NOT($JR$8),JW7="-"),NA(),JW7)</f>
        <v>344.4</v>
      </c>
      <c r="JS18" s="107">
        <f>IF(OR(NOT($JR$8),JX7="-"),NA(),JX7)</f>
        <v>259.60000000000002</v>
      </c>
      <c r="JT18" s="107">
        <f>IF(OR(NOT($JR$8),JY7="-"),NA(),JY7)</f>
        <v>226.2</v>
      </c>
      <c r="JU18" s="107">
        <f>IF(OR(NOT($JR$8),JZ7="-"),NA(),JZ7)</f>
        <v>224.7</v>
      </c>
      <c r="JV18" s="107">
        <f>IF(OR(NOT($JR$8),KA7="-"),NA(),KA7)</f>
        <v>167.2</v>
      </c>
      <c r="JW18" s="101"/>
      <c r="JX18" s="101"/>
      <c r="JY18" s="101"/>
      <c r="JZ18" s="101"/>
      <c r="KA18" s="106" t="s">
        <v>163</v>
      </c>
      <c r="KB18" s="107">
        <f>IF(OR(NOT($KB$8),KG7="-"),NA(),KG7)</f>
        <v>22.3</v>
      </c>
      <c r="KC18" s="107">
        <f>IF(OR(NOT($KB$8),KH7="-"),NA(),KH7)</f>
        <v>25.5</v>
      </c>
      <c r="KD18" s="107">
        <f>IF(OR(NOT($KB$8),KI7="-"),NA(),KI7)</f>
        <v>45.2</v>
      </c>
      <c r="KE18" s="107">
        <f>IF(OR(NOT($KB$8),KJ7="-"),NA(),KJ7)</f>
        <v>48.7</v>
      </c>
      <c r="KF18" s="107">
        <f>IF(OR(NOT($KB$8),KK7="-"),NA(),KK7)</f>
        <v>53.3</v>
      </c>
      <c r="KG18" s="101"/>
      <c r="KH18" s="101"/>
      <c r="KI18" s="101"/>
      <c r="KJ18" s="101"/>
      <c r="KK18" s="106" t="s">
        <v>163</v>
      </c>
      <c r="KL18" s="107">
        <f>IF(OR(NOT($KL$8),KQ7="-"),NA(),KQ7)</f>
        <v>60.9</v>
      </c>
      <c r="KM18" s="107">
        <f>IF(OR(NOT($KL$8),KR7="-"),NA(),KR7)</f>
        <v>100</v>
      </c>
      <c r="KN18" s="107">
        <f>IF(OR(NOT($KL$8),KS7="-"),NA(),KS7)</f>
        <v>100</v>
      </c>
      <c r="KO18" s="107">
        <f>IF(OR(NOT($KL$8),KT7="-"),NA(),KT7)</f>
        <v>100</v>
      </c>
      <c r="KP18" s="107">
        <f>IF(OR(NOT($KL$8),KU7="-"),NA(),KU7)</f>
        <v>100</v>
      </c>
      <c r="KQ18" s="101"/>
      <c r="KR18" s="101"/>
      <c r="KS18" s="101"/>
      <c r="KT18" s="101"/>
      <c r="KU18" s="101"/>
      <c r="KV18" s="106" t="s">
        <v>163</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163</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163</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163</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163</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1" t="s">
        <v>164</v>
      </c>
      <c r="C19" s="19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149</v>
      </c>
      <c r="AY19" s="107">
        <f>$BI$7</f>
        <v>100</v>
      </c>
      <c r="AZ19" s="107">
        <f t="shared" ref="AZ19:BC19" si="49">$BI$7</f>
        <v>100</v>
      </c>
      <c r="BA19" s="107">
        <f t="shared" si="49"/>
        <v>100</v>
      </c>
      <c r="BB19" s="107">
        <f t="shared" si="49"/>
        <v>100</v>
      </c>
      <c r="BC19" s="107">
        <f t="shared" si="49"/>
        <v>100</v>
      </c>
      <c r="BD19" s="101"/>
      <c r="BE19" s="101"/>
      <c r="BF19" s="101"/>
      <c r="BG19" s="101"/>
      <c r="BH19" s="101"/>
      <c r="BI19" s="109" t="s">
        <v>149</v>
      </c>
      <c r="BJ19" s="107">
        <f>$BT$7</f>
        <v>100</v>
      </c>
      <c r="BK19" s="107">
        <f>$BT$7</f>
        <v>100</v>
      </c>
      <c r="BL19" s="107">
        <f>$BT$7</f>
        <v>100</v>
      </c>
      <c r="BM19" s="107">
        <f>$BT$7</f>
        <v>100</v>
      </c>
      <c r="BN19" s="107">
        <f>$BT$7</f>
        <v>100</v>
      </c>
      <c r="BO19" s="101"/>
      <c r="BP19" s="101"/>
      <c r="BQ19" s="101"/>
      <c r="BR19" s="101"/>
      <c r="BS19" s="101"/>
      <c r="BT19" s="109" t="s">
        <v>149</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1" t="s">
        <v>165</v>
      </c>
      <c r="C20" s="191"/>
      <c r="D20" s="101"/>
    </row>
    <row r="21" spans="1:374">
      <c r="A21" s="98">
        <f t="shared" si="7"/>
        <v>7</v>
      </c>
      <c r="B21" s="191" t="s">
        <v>166</v>
      </c>
      <c r="C21" s="191"/>
      <c r="D21" s="101"/>
    </row>
    <row r="22" spans="1:374">
      <c r="A22" s="98">
        <f t="shared" si="7"/>
        <v>8</v>
      </c>
      <c r="B22" s="191" t="s">
        <v>167</v>
      </c>
      <c r="C22" s="191"/>
      <c r="D22" s="101"/>
      <c r="E22" s="193" t="s">
        <v>168</v>
      </c>
      <c r="F22" s="194"/>
      <c r="G22" s="194"/>
      <c r="H22" s="194"/>
      <c r="I22" s="195"/>
    </row>
    <row r="23" spans="1:374">
      <c r="A23" s="98">
        <f t="shared" si="7"/>
        <v>9</v>
      </c>
      <c r="B23" s="191" t="s">
        <v>169</v>
      </c>
      <c r="C23" s="191"/>
      <c r="D23" s="101"/>
      <c r="E23" s="196"/>
      <c r="F23" s="197"/>
      <c r="G23" s="197"/>
      <c r="H23" s="197"/>
      <c r="I23" s="198"/>
    </row>
    <row r="24" spans="1:374">
      <c r="A24" s="98">
        <f t="shared" si="7"/>
        <v>10</v>
      </c>
      <c r="B24" s="191" t="s">
        <v>170</v>
      </c>
      <c r="C24" s="191"/>
      <c r="D24" s="101"/>
      <c r="E24" s="196"/>
      <c r="F24" s="197"/>
      <c r="G24" s="197"/>
      <c r="H24" s="197"/>
      <c r="I24" s="198"/>
    </row>
    <row r="25" spans="1:374">
      <c r="A25" s="98">
        <f t="shared" si="7"/>
        <v>11</v>
      </c>
      <c r="B25" s="191" t="s">
        <v>171</v>
      </c>
      <c r="C25" s="191"/>
      <c r="D25" s="101"/>
      <c r="E25" s="196"/>
      <c r="F25" s="197"/>
      <c r="G25" s="197"/>
      <c r="H25" s="197"/>
      <c r="I25" s="198"/>
    </row>
    <row r="26" spans="1:374">
      <c r="A26" s="98">
        <f t="shared" si="7"/>
        <v>12</v>
      </c>
      <c r="B26" s="191" t="s">
        <v>172</v>
      </c>
      <c r="C26" s="191"/>
      <c r="D26" s="101"/>
      <c r="E26" s="196"/>
      <c r="F26" s="197"/>
      <c r="G26" s="197"/>
      <c r="H26" s="197"/>
      <c r="I26" s="198"/>
    </row>
    <row r="27" spans="1:374">
      <c r="A27" s="98">
        <f t="shared" si="7"/>
        <v>13</v>
      </c>
      <c r="B27" s="191" t="s">
        <v>173</v>
      </c>
      <c r="C27" s="191"/>
      <c r="D27" s="101"/>
      <c r="E27" s="196"/>
      <c r="F27" s="197"/>
      <c r="G27" s="197"/>
      <c r="H27" s="197"/>
      <c r="I27" s="198"/>
    </row>
    <row r="28" spans="1:374">
      <c r="A28" s="98">
        <f t="shared" si="7"/>
        <v>14</v>
      </c>
      <c r="B28" s="191" t="s">
        <v>174</v>
      </c>
      <c r="C28" s="191"/>
      <c r="D28" s="101"/>
      <c r="E28" s="196"/>
      <c r="F28" s="197"/>
      <c r="G28" s="197"/>
      <c r="H28" s="197"/>
      <c r="I28" s="198"/>
    </row>
    <row r="29" spans="1:374">
      <c r="A29" s="98">
        <f t="shared" si="7"/>
        <v>15</v>
      </c>
      <c r="B29" s="191" t="s">
        <v>175</v>
      </c>
      <c r="C29" s="191"/>
      <c r="D29" s="101"/>
      <c r="E29" s="196"/>
      <c r="F29" s="197"/>
      <c r="G29" s="197"/>
      <c r="H29" s="197"/>
      <c r="I29" s="198"/>
    </row>
    <row r="30" spans="1:374">
      <c r="A30" s="98">
        <f t="shared" si="7"/>
        <v>16</v>
      </c>
      <c r="B30" s="191" t="s">
        <v>176</v>
      </c>
      <c r="C30" s="191"/>
      <c r="D30" s="101"/>
      <c r="E30" s="196"/>
      <c r="F30" s="197"/>
      <c r="G30" s="197"/>
      <c r="H30" s="197"/>
      <c r="I30" s="198"/>
    </row>
    <row r="31" spans="1:374">
      <c r="A31" s="98">
        <f t="shared" si="7"/>
        <v>17</v>
      </c>
      <c r="B31" s="191" t="s">
        <v>177</v>
      </c>
      <c r="C31" s="191"/>
      <c r="D31" s="101"/>
      <c r="E31" s="196"/>
      <c r="F31" s="197"/>
      <c r="G31" s="197"/>
      <c r="H31" s="197"/>
      <c r="I31" s="198"/>
    </row>
    <row r="32" spans="1:374">
      <c r="A32" s="98">
        <f t="shared" si="7"/>
        <v>18</v>
      </c>
      <c r="B32" s="191" t="s">
        <v>178</v>
      </c>
      <c r="C32" s="191"/>
      <c r="D32" s="101"/>
      <c r="E32" s="196"/>
      <c r="F32" s="197"/>
      <c r="G32" s="197"/>
      <c r="H32" s="197"/>
      <c r="I32" s="198"/>
    </row>
    <row r="33" spans="1:9">
      <c r="A33" s="98">
        <f t="shared" si="7"/>
        <v>19</v>
      </c>
      <c r="B33" s="191" t="s">
        <v>179</v>
      </c>
      <c r="C33" s="191"/>
      <c r="D33" s="101"/>
      <c r="E33" s="196"/>
      <c r="F33" s="197"/>
      <c r="G33" s="197"/>
      <c r="H33" s="197"/>
      <c r="I33" s="198"/>
    </row>
    <row r="34" spans="1:9">
      <c r="A34" s="98">
        <f t="shared" si="7"/>
        <v>20</v>
      </c>
      <c r="B34" s="191" t="s">
        <v>180</v>
      </c>
      <c r="C34" s="191"/>
      <c r="D34" s="101"/>
      <c r="E34" s="196"/>
      <c r="F34" s="197"/>
      <c r="G34" s="197"/>
      <c r="H34" s="197"/>
      <c r="I34" s="198"/>
    </row>
    <row r="35" spans="1:9" ht="25.5" customHeight="1">
      <c r="E35" s="199"/>
      <c r="F35" s="200"/>
      <c r="G35" s="200"/>
      <c r="H35" s="200"/>
      <c r="I35" s="201"/>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2018-02-20T09:47:21Z</dcterms:modified>
</cp:coreProperties>
</file>