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216 ★公表に向けて\01 各事業係提出フォルダ\02 下水道\02 法非適\"/>
    </mc:Choice>
  </mc:AlternateContent>
  <workbookProtection workbookPassword="B319" lockStructure="1"/>
  <bookViews>
    <workbookView xWindow="240" yWindow="60" windowWidth="14940" windowHeight="7872"/>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V6" i="5"/>
  <c r="U6" i="5"/>
  <c r="BB8" i="4" s="1"/>
  <c r="T6" i="5"/>
  <c r="AT8" i="4" s="1"/>
  <c r="S6" i="5"/>
  <c r="AL8" i="4" s="1"/>
  <c r="R6" i="5"/>
  <c r="AD10" i="4" s="1"/>
  <c r="Q6" i="5"/>
  <c r="P6" i="5"/>
  <c r="O6" i="5"/>
  <c r="N6" i="5"/>
  <c r="B10" i="4" s="1"/>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BB10" i="4"/>
  <c r="AT10" i="4"/>
  <c r="AL10" i="4"/>
  <c r="W10" i="4"/>
  <c r="P10" i="4"/>
  <c r="I10"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<sst xmlns="http://schemas.openxmlformats.org/spreadsheetml/2006/main" count="240" uniqueCount="126">
  <si>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</si>
  <si>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</si>
  <si>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</si>
  <si>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</si>
  <si>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</si>
  <si>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</si>
  <si>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</si>
  <si>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</si>
  <si>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</si>
  <si>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</si>
  <si>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</si>
  <si>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</si>
  <si>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</si>
  <si>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</si>
  <si>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</si>
  <si>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</si>
  <si>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</si>
  <si>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</si>
  <si>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</si>
  <si>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</si>
  <si>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</si>
  <si>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</si>
  <si>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</si>
  <si>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</si>
  <si>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</si>
  <si>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</si>
  <si>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</si>
  <si>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</si>
  <si>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</si>
  <si>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</si>
  <si>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</si>
  <si>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</si>
  <si>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</si>
  <si>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</si>
  <si>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</si>
  <si>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</si>
  <si>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</si>
  <si>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</si>
  <si>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</si>
  <si>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</si>
  <si>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</si>
  <si>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</si>
  <si>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</si>
  <si>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</si>
  <si>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</si>
  <si>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</si>
  <si>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</si>
  <si>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</si>
  <si>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</si>
  <si>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</si>
  <si>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</si>
  <si>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</si>
  <si>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</si>
  <si>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</si>
  <si>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</si>
  <si>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</si>
  <si>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</si>
  <si>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</si>
  <si>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</si>
  <si>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</si>
  <si>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</si>
  <si>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</si>
  <si>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</si>
  <si>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</si>
  <si>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</si>
  <si>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</si>
  <si>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</si>
  <si>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</si>
  <si>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</si>
  <si>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</si>
  <si>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</si>
  <si>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</si>
  <si>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</si>
  <si>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</si>
  <si>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</si>
  <si>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</si>
  <si>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</si>
  <si>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</si>
  <si>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</si>
  <si>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</si>
  <si>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</si>
  <si>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</si>
  <si>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</si>
  <si>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</si>
  <si>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</si>
  <si>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</si>
  <si>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</si>
  <si>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</si>
  <si>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</si>
  <si>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</si>
  <si>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</si>
  <si>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</si>
  <si>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</si>
  <si>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</si>
  <si>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</si>
  <si>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</si>
  <si>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</si>
  <si>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</si>
  <si>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</si>
  <si>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</si>
  <si>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</si>
  <si>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</si>
  <si>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</si>
  <si>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</si>
  <si>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</si>
  <si>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</si>
  <si>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</si>
  <si>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</si>
  <si>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</si>
  <si>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</si>
  <si>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京都府</t>
  </si>
  <si>
    <t>法非適用</t>
  </si>
  <si>
    <t>下水道事業</t>
  </si>
  <si>
    <t>流域下水道</t>
  </si>
  <si>
    <t>E1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</si>
  <si>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</si>
  <si>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</si>
  <si>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</si>
  <si>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</si>
  <si>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</si>
  <si>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</si>
  <si>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</si>
  <si>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</si>
  <si>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〇経営の健全性
　【収益的収支比率】
　起債償還を費用に含んでいるため収益的収支比率は起債償還額の変化と因果関係にあります。平成２７年度は起債償還がピークを越え減少したことから今年度は約８％上昇しました。
　【企業債残高対事業規模比率】
　流域関連市町も建設費の一部を負担していることから全国平均と比較して低い数値を示しています。企業債残高は年々減少しているなか特に今年度は桂川中流流域下水道の移管により減少したことから約６０ポイント減少しました。
〇経営の効率性
　【汚水処理原価】
　前年度に比べ若干減少しています。汚水処理費には公債費償還分も含まれており、平成２７年度は公債費償還額がピークであったことから今後減少傾向にあると推測されます。
　【施設利用率】
　年々利用率も上昇しておりなおかつ類似団体の平均値より高い数値にあります。この数値を維持していくよう、将来の汚水処理人口を考慮しつつ施設の稼働を行っていく必要があります。
　【水洗化率】
　高い水準にありながら前年度に比べさらに増加している。引き続き向上していくよう取り組んでいきます。</t>
    <rPh sb="1" eb="3">
      <t>ケイエイ</t>
    </rPh>
    <rPh sb="4" eb="7">
      <t>ケンゼンセイ</t>
    </rPh>
    <rPh sb="10" eb="12">
      <t>シュウエキ</t>
    </rPh>
    <rPh sb="12" eb="13">
      <t>テキ</t>
    </rPh>
    <rPh sb="13" eb="15">
      <t>シュウシ</t>
    </rPh>
    <rPh sb="15" eb="17">
      <t>ヒリツ</t>
    </rPh>
    <rPh sb="20" eb="22">
      <t>キサイ</t>
    </rPh>
    <rPh sb="22" eb="24">
      <t>ショウカン</t>
    </rPh>
    <rPh sb="25" eb="27">
      <t>ヒヨウ</t>
    </rPh>
    <rPh sb="28" eb="29">
      <t>フク</t>
    </rPh>
    <rPh sb="35" eb="38">
      <t>シュウエキテキ</t>
    </rPh>
    <rPh sb="38" eb="40">
      <t>シュウシ</t>
    </rPh>
    <rPh sb="40" eb="42">
      <t>ヒリツ</t>
    </rPh>
    <rPh sb="43" eb="45">
      <t>キサイ</t>
    </rPh>
    <rPh sb="45" eb="47">
      <t>ショウカン</t>
    </rPh>
    <rPh sb="47" eb="48">
      <t>ガク</t>
    </rPh>
    <rPh sb="49" eb="51">
      <t>ヘンカ</t>
    </rPh>
    <rPh sb="52" eb="54">
      <t>インガ</t>
    </rPh>
    <rPh sb="54" eb="56">
      <t>カンケイ</t>
    </rPh>
    <rPh sb="62" eb="64">
      <t>ヘイセイ</t>
    </rPh>
    <rPh sb="66" eb="68">
      <t>ネンド</t>
    </rPh>
    <rPh sb="69" eb="71">
      <t>キサイ</t>
    </rPh>
    <rPh sb="71" eb="73">
      <t>ショウカン</t>
    </rPh>
    <rPh sb="78" eb="79">
      <t>コ</t>
    </rPh>
    <rPh sb="80" eb="82">
      <t>ゲンショウ</t>
    </rPh>
    <rPh sb="88" eb="91">
      <t>コンネンド</t>
    </rPh>
    <rPh sb="92" eb="93">
      <t>ヤク</t>
    </rPh>
    <rPh sb="95" eb="97">
      <t>ジョウショウ</t>
    </rPh>
    <rPh sb="106" eb="109">
      <t>キギョウサイ</t>
    </rPh>
    <rPh sb="109" eb="111">
      <t>ザンダカ</t>
    </rPh>
    <rPh sb="111" eb="112">
      <t>タイ</t>
    </rPh>
    <rPh sb="112" eb="114">
      <t>ジギョウ</t>
    </rPh>
    <rPh sb="114" eb="116">
      <t>キボ</t>
    </rPh>
    <rPh sb="116" eb="118">
      <t>ヒリツ</t>
    </rPh>
    <rPh sb="121" eb="123">
      <t>リュウイキ</t>
    </rPh>
    <rPh sb="123" eb="125">
      <t>カンレン</t>
    </rPh>
    <rPh sb="125" eb="127">
      <t>シマチ</t>
    </rPh>
    <rPh sb="128" eb="131">
      <t>ケンセツヒ</t>
    </rPh>
    <rPh sb="132" eb="134">
      <t>イチブ</t>
    </rPh>
    <rPh sb="135" eb="137">
      <t>フタン</t>
    </rPh>
    <rPh sb="145" eb="147">
      <t>ゼンコク</t>
    </rPh>
    <rPh sb="147" eb="149">
      <t>ヘイキン</t>
    </rPh>
    <rPh sb="150" eb="152">
      <t>ヒカク</t>
    </rPh>
    <rPh sb="154" eb="155">
      <t>ヒク</t>
    </rPh>
    <rPh sb="156" eb="158">
      <t>スウチ</t>
    </rPh>
    <rPh sb="159" eb="160">
      <t>シメ</t>
    </rPh>
    <rPh sb="166" eb="168">
      <t>キギョウ</t>
    </rPh>
    <rPh sb="168" eb="169">
      <t>サイ</t>
    </rPh>
    <rPh sb="169" eb="171">
      <t>ザンダカ</t>
    </rPh>
    <rPh sb="172" eb="174">
      <t>ネンネン</t>
    </rPh>
    <rPh sb="174" eb="176">
      <t>ゲンショウ</t>
    </rPh>
    <rPh sb="182" eb="183">
      <t>トク</t>
    </rPh>
    <rPh sb="184" eb="187">
      <t>コンネンド</t>
    </rPh>
    <rPh sb="188" eb="189">
      <t>カツラ</t>
    </rPh>
    <rPh sb="189" eb="190">
      <t>ガワ</t>
    </rPh>
    <rPh sb="190" eb="192">
      <t>チュウリュウ</t>
    </rPh>
    <rPh sb="192" eb="194">
      <t>リュウイキ</t>
    </rPh>
    <rPh sb="194" eb="197">
      <t>ゲスイドウ</t>
    </rPh>
    <rPh sb="198" eb="200">
      <t>イカン</t>
    </rPh>
    <rPh sb="203" eb="205">
      <t>ゲンショウ</t>
    </rPh>
    <rPh sb="211" eb="212">
      <t>ヤク</t>
    </rPh>
    <rPh sb="218" eb="220">
      <t>ゲンショウ</t>
    </rPh>
    <rPh sb="228" eb="230">
      <t>ケイエイ</t>
    </rPh>
    <rPh sb="231" eb="233">
      <t>コウリツ</t>
    </rPh>
    <rPh sb="233" eb="234">
      <t>セイ</t>
    </rPh>
    <rPh sb="237" eb="239">
      <t>オスイ</t>
    </rPh>
    <rPh sb="239" eb="241">
      <t>ショリ</t>
    </rPh>
    <rPh sb="250" eb="251">
      <t>クラ</t>
    </rPh>
    <rPh sb="252" eb="254">
      <t>ジャッカン</t>
    </rPh>
    <rPh sb="254" eb="256">
      <t>ゲンショウ</t>
    </rPh>
    <rPh sb="262" eb="264">
      <t>オスイ</t>
    </rPh>
    <rPh sb="264" eb="267">
      <t>ショリヒ</t>
    </rPh>
    <rPh sb="269" eb="272">
      <t>コウサイヒ</t>
    </rPh>
    <rPh sb="272" eb="274">
      <t>ショウカン</t>
    </rPh>
    <rPh sb="274" eb="275">
      <t>ブン</t>
    </rPh>
    <rPh sb="276" eb="277">
      <t>フク</t>
    </rPh>
    <rPh sb="283" eb="285">
      <t>ヘイセイ</t>
    </rPh>
    <rPh sb="287" eb="289">
      <t>ネンド</t>
    </rPh>
    <rPh sb="290" eb="293">
      <t>コウサイヒ</t>
    </rPh>
    <rPh sb="293" eb="295">
      <t>ショウカン</t>
    </rPh>
    <rPh sb="295" eb="296">
      <t>ガク</t>
    </rPh>
    <rPh sb="308" eb="310">
      <t>コンゴ</t>
    </rPh>
    <rPh sb="310" eb="312">
      <t>ゲンショウ</t>
    </rPh>
    <rPh sb="312" eb="314">
      <t>ケイコウ</t>
    </rPh>
    <rPh sb="318" eb="320">
      <t>スイソク</t>
    </rPh>
    <rPh sb="451" eb="453">
      <t>ゾウカ</t>
    </rPh>
    <phoneticPr fontId="4"/>
  </si>
  <si>
    <t>【管渠改善率】
　管渠については老朽化の状況を定期的に確認し、確認結果に応じて計画的に更新を行っていきます。</t>
    <rPh sb="1" eb="3">
      <t>カンキョ</t>
    </rPh>
    <rPh sb="3" eb="6">
      <t>カイゼンリツ</t>
    </rPh>
    <rPh sb="9" eb="11">
      <t>カンキョ</t>
    </rPh>
    <rPh sb="16" eb="18">
      <t>ロウキュウ</t>
    </rPh>
    <rPh sb="18" eb="19">
      <t>カ</t>
    </rPh>
    <rPh sb="20" eb="22">
      <t>ジョウキョウ</t>
    </rPh>
    <rPh sb="23" eb="25">
      <t>テイキ</t>
    </rPh>
    <rPh sb="25" eb="26">
      <t>テキ</t>
    </rPh>
    <rPh sb="27" eb="29">
      <t>カクニン</t>
    </rPh>
    <rPh sb="31" eb="33">
      <t>カクニン</t>
    </rPh>
    <rPh sb="33" eb="35">
      <t>ケッカ</t>
    </rPh>
    <rPh sb="36" eb="37">
      <t>オウ</t>
    </rPh>
    <rPh sb="39" eb="42">
      <t>ケイカクテキ</t>
    </rPh>
    <rPh sb="43" eb="45">
      <t>コウシン</t>
    </rPh>
    <rPh sb="46" eb="47">
      <t>オコナ</t>
    </rPh>
    <phoneticPr fontId="4"/>
  </si>
  <si>
    <t>　企業債残高の減少に影響して収益的収支比率が上昇しており、施設利用率も水洗化率も上昇傾向にあります。一方で汚水処理原価は類似団体平均値や全国平均値よりも高い数値を示していることから、今後この乖離を狭めていくよう取り組んでいきます。
　経営状況をより正確に把握して今後も長期的にサービスを安定供給していくために、公営企業会計を平成３１年度から導入していくよう取り組んでいます。</t>
    <rPh sb="1" eb="3">
      <t>キギョウ</t>
    </rPh>
    <rPh sb="3" eb="4">
      <t>サイ</t>
    </rPh>
    <rPh sb="4" eb="6">
      <t>ザンダカ</t>
    </rPh>
    <rPh sb="7" eb="9">
      <t>ゲンショウ</t>
    </rPh>
    <rPh sb="10" eb="12">
      <t>エイキョウ</t>
    </rPh>
    <rPh sb="14" eb="17">
      <t>シュウエキテキ</t>
    </rPh>
    <rPh sb="17" eb="19">
      <t>シュウシ</t>
    </rPh>
    <rPh sb="19" eb="21">
      <t>ヒリツ</t>
    </rPh>
    <rPh sb="22" eb="24">
      <t>ジョウショウ</t>
    </rPh>
    <rPh sb="29" eb="31">
      <t>シセツ</t>
    </rPh>
    <rPh sb="31" eb="34">
      <t>リヨウリツ</t>
    </rPh>
    <rPh sb="35" eb="38">
      <t>スイセンカ</t>
    </rPh>
    <rPh sb="38" eb="39">
      <t>リツ</t>
    </rPh>
    <rPh sb="40" eb="42">
      <t>ジョウショウ</t>
    </rPh>
    <rPh sb="42" eb="44">
      <t>ケイコウ</t>
    </rPh>
    <rPh sb="50" eb="52">
      <t>イッポウ</t>
    </rPh>
    <rPh sb="53" eb="55">
      <t>オスイ</t>
    </rPh>
    <rPh sb="55" eb="57">
      <t>ショリ</t>
    </rPh>
    <rPh sb="57" eb="59">
      <t>ゲンカ</t>
    </rPh>
    <rPh sb="60" eb="62">
      <t>ルイジ</t>
    </rPh>
    <rPh sb="62" eb="64">
      <t>ダンタイ</t>
    </rPh>
    <rPh sb="64" eb="67">
      <t>ヘイキンチ</t>
    </rPh>
    <rPh sb="68" eb="70">
      <t>ゼンコク</t>
    </rPh>
    <rPh sb="70" eb="72">
      <t>ヘイキン</t>
    </rPh>
    <rPh sb="72" eb="73">
      <t>チ</t>
    </rPh>
    <rPh sb="76" eb="77">
      <t>タカ</t>
    </rPh>
    <rPh sb="78" eb="80">
      <t>スウチ</t>
    </rPh>
    <rPh sb="81" eb="82">
      <t>シメ</t>
    </rPh>
    <rPh sb="91" eb="93">
      <t>コンゴ</t>
    </rPh>
    <rPh sb="95" eb="97">
      <t>カイリ</t>
    </rPh>
    <rPh sb="98" eb="99">
      <t>セバ</t>
    </rPh>
    <rPh sb="105" eb="106">
      <t>ト</t>
    </rPh>
    <rPh sb="107" eb="108">
      <t>ク</t>
    </rPh>
    <rPh sb="117" eb="119">
      <t>ケイエイ</t>
    </rPh>
    <rPh sb="119" eb="121">
      <t>ジョウキョウ</t>
    </rPh>
    <rPh sb="124" eb="126">
      <t>セイカク</t>
    </rPh>
    <rPh sb="127" eb="129">
      <t>ハアク</t>
    </rPh>
    <rPh sb="131" eb="133">
      <t>コンゴ</t>
    </rPh>
    <rPh sb="134" eb="137">
      <t>チョウキテキ</t>
    </rPh>
    <rPh sb="143" eb="145">
      <t>アンテイ</t>
    </rPh>
    <rPh sb="145" eb="147">
      <t>キョウキュウ</t>
    </rPh>
    <rPh sb="155" eb="157">
      <t>コウエイ</t>
    </rPh>
    <rPh sb="157" eb="159">
      <t>キギョウ</t>
    </rPh>
    <rPh sb="159" eb="161">
      <t>カイケイ</t>
    </rPh>
    <rPh sb="162" eb="164">
      <t>ヘイセイ</t>
    </rPh>
    <rPh sb="166" eb="168">
      <t>ネンド</t>
    </rPh>
    <rPh sb="170" eb="172">
      <t>ドウニュウ</t>
    </rPh>
    <rPh sb="178" eb="179">
      <t>ト</t>
    </rPh>
    <rPh sb="180" eb="181">
      <t>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</si>
</sst>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formatCode="#,##0.00;&quot;△&quot;#,##0.00;&quot;-&quot;">
                  <c:v>0.13</c:v>
                </c:pt>
                <c:pt idx="4" formatCode="#,##0.00;&quot;△&quot;#,##0.00;&quot;-&quot;">
                  <c:v>0.14000000000000001</c:v>
                </c:pt>
              </c:numCache>
            </c:numRef>
          </c:val>
        </c:ser>
        <c:dLbls>
          <c:showLegendKey val="0"/>
          <c:showVal val="0"/>
          <c:showCatName val="0"/>
          <c:showSerName val="0"/>
          <c:showPercent val="0"/>
          <c:showBubbleSize val="0"/>
        </c:dLbls>
        <c:gapWidth val="150"/>
        <c:axId val="494260736"/>
        <c:axId val="494261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0.09</c:v>
                </c:pt>
                <c:pt idx="2">
                  <c:v>0.12</c:v>
                </c:pt>
                <c:pt idx="3">
                  <c:v>7.0000000000000007E-2</c:v>
                </c:pt>
                <c:pt idx="4">
                  <c:v>7.0000000000000007E-2</c:v>
                </c:pt>
              </c:numCache>
            </c:numRef>
          </c:val>
          <c:smooth val="0"/>
        </c:ser>
        <c:dLbls>
          <c:showLegendKey val="0"/>
          <c:showVal val="0"/>
          <c:showCatName val="0"/>
          <c:showSerName val="0"/>
          <c:showPercent val="0"/>
          <c:showBubbleSize val="0"/>
        </c:dLbls>
        <c:marker val="1"/>
        <c:smooth val="0"/>
        <c:axId val="494260736"/>
        <c:axId val="494261128"/>
      </c:lineChart>
      <c:dateAx>
        <c:axId val="494260736"/>
        <c:scaling>
          <c:orientation val="minMax"/>
        </c:scaling>
        <c:delete val="1"/>
        <c:axPos val="b"/>
        <c:numFmt formatCode="ge" sourceLinked="1"/>
        <c:majorTickMark val="none"/>
        <c:minorTickMark val="none"/>
        <c:tickLblPos val="none"/>
        <c:crossAx val="494261128"/>
        <c:crosses val="autoZero"/>
        <c:auto val="1"/>
        <c:lblOffset val="100"/>
        <c:baseTimeUnit val="years"/>
      </c:dateAx>
      <c:valAx>
        <c:axId val="494261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426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63.65</c:v>
                </c:pt>
                <c:pt idx="1">
                  <c:v>67.61</c:v>
                </c:pt>
                <c:pt idx="2">
                  <c:v>68.27</c:v>
                </c:pt>
                <c:pt idx="3">
                  <c:v>71.38</c:v>
                </c:pt>
                <c:pt idx="4">
                  <c:v>73.260000000000005</c:v>
                </c:pt>
              </c:numCache>
            </c:numRef>
          </c:val>
        </c:ser>
        <c:dLbls>
          <c:showLegendKey val="0"/>
          <c:showVal val="0"/>
          <c:showCatName val="0"/>
          <c:showSerName val="0"/>
          <c:showPercent val="0"/>
          <c:showBubbleSize val="0"/>
        </c:dLbls>
        <c:gapWidth val="150"/>
        <c:axId val="504162560"/>
        <c:axId val="504162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71.87</c:v>
                </c:pt>
                <c:pt idx="1">
                  <c:v>65.430000000000007</c:v>
                </c:pt>
                <c:pt idx="2">
                  <c:v>64.930000000000007</c:v>
                </c:pt>
                <c:pt idx="3">
                  <c:v>66.02</c:v>
                </c:pt>
                <c:pt idx="4">
                  <c:v>65.900000000000006</c:v>
                </c:pt>
              </c:numCache>
            </c:numRef>
          </c:val>
          <c:smooth val="0"/>
        </c:ser>
        <c:dLbls>
          <c:showLegendKey val="0"/>
          <c:showVal val="0"/>
          <c:showCatName val="0"/>
          <c:showSerName val="0"/>
          <c:showPercent val="0"/>
          <c:showBubbleSize val="0"/>
        </c:dLbls>
        <c:marker val="1"/>
        <c:smooth val="0"/>
        <c:axId val="504162560"/>
        <c:axId val="504162952"/>
      </c:lineChart>
      <c:dateAx>
        <c:axId val="504162560"/>
        <c:scaling>
          <c:orientation val="minMax"/>
        </c:scaling>
        <c:delete val="1"/>
        <c:axPos val="b"/>
        <c:numFmt formatCode="ge" sourceLinked="1"/>
        <c:majorTickMark val="none"/>
        <c:minorTickMark val="none"/>
        <c:tickLblPos val="none"/>
        <c:crossAx val="504162952"/>
        <c:crosses val="autoZero"/>
        <c:auto val="1"/>
        <c:lblOffset val="100"/>
        <c:baseTimeUnit val="years"/>
      </c:dateAx>
      <c:valAx>
        <c:axId val="504162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416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93.04</c:v>
                </c:pt>
                <c:pt idx="1">
                  <c:v>93.45</c:v>
                </c:pt>
                <c:pt idx="2">
                  <c:v>93.5</c:v>
                </c:pt>
                <c:pt idx="3">
                  <c:v>93.76</c:v>
                </c:pt>
                <c:pt idx="4">
                  <c:v>94.2</c:v>
                </c:pt>
              </c:numCache>
            </c:numRef>
          </c:val>
        </c:ser>
        <c:dLbls>
          <c:showLegendKey val="0"/>
          <c:showVal val="0"/>
          <c:showCatName val="0"/>
          <c:showSerName val="0"/>
          <c:showPercent val="0"/>
          <c:showBubbleSize val="0"/>
        </c:dLbls>
        <c:gapWidth val="150"/>
        <c:axId val="504164128"/>
        <c:axId val="504164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92.39</c:v>
                </c:pt>
                <c:pt idx="1">
                  <c:v>92.51</c:v>
                </c:pt>
                <c:pt idx="2">
                  <c:v>92.69</c:v>
                </c:pt>
                <c:pt idx="3">
                  <c:v>92.96</c:v>
                </c:pt>
                <c:pt idx="4">
                  <c:v>92.8</c:v>
                </c:pt>
              </c:numCache>
            </c:numRef>
          </c:val>
          <c:smooth val="0"/>
        </c:ser>
        <c:dLbls>
          <c:showLegendKey val="0"/>
          <c:showVal val="0"/>
          <c:showCatName val="0"/>
          <c:showSerName val="0"/>
          <c:showPercent val="0"/>
          <c:showBubbleSize val="0"/>
        </c:dLbls>
        <c:marker val="1"/>
        <c:smooth val="0"/>
        <c:axId val="504164128"/>
        <c:axId val="504164520"/>
      </c:lineChart>
      <c:dateAx>
        <c:axId val="504164128"/>
        <c:scaling>
          <c:orientation val="minMax"/>
        </c:scaling>
        <c:delete val="1"/>
        <c:axPos val="b"/>
        <c:numFmt formatCode="ge" sourceLinked="1"/>
        <c:majorTickMark val="none"/>
        <c:minorTickMark val="none"/>
        <c:tickLblPos val="none"/>
        <c:crossAx val="504164520"/>
        <c:crosses val="autoZero"/>
        <c:auto val="1"/>
        <c:lblOffset val="100"/>
        <c:baseTimeUnit val="years"/>
      </c:dateAx>
      <c:valAx>
        <c:axId val="504164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416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83.44</c:v>
                </c:pt>
                <c:pt idx="1">
                  <c:v>83.56</c:v>
                </c:pt>
                <c:pt idx="2">
                  <c:v>80.84</c:v>
                </c:pt>
                <c:pt idx="3">
                  <c:v>70.849999999999994</c:v>
                </c:pt>
                <c:pt idx="4">
                  <c:v>78.08</c:v>
                </c:pt>
              </c:numCache>
            </c:numRef>
          </c:val>
        </c:ser>
        <c:dLbls>
          <c:showLegendKey val="0"/>
          <c:showVal val="0"/>
          <c:showCatName val="0"/>
          <c:showSerName val="0"/>
          <c:showPercent val="0"/>
          <c:showBubbleSize val="0"/>
        </c:dLbls>
        <c:gapWidth val="150"/>
        <c:axId val="494262304"/>
        <c:axId val="494262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94262304"/>
        <c:axId val="494262696"/>
      </c:lineChart>
      <c:dateAx>
        <c:axId val="494262304"/>
        <c:scaling>
          <c:orientation val="minMax"/>
        </c:scaling>
        <c:delete val="1"/>
        <c:axPos val="b"/>
        <c:numFmt formatCode="ge" sourceLinked="1"/>
        <c:majorTickMark val="none"/>
        <c:minorTickMark val="none"/>
        <c:tickLblPos val="none"/>
        <c:crossAx val="494262696"/>
        <c:crosses val="autoZero"/>
        <c:auto val="1"/>
        <c:lblOffset val="100"/>
        <c:baseTimeUnit val="years"/>
      </c:dateAx>
      <c:valAx>
        <c:axId val="494262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426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57335240"/>
        <c:axId val="657335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57335240"/>
        <c:axId val="657335632"/>
      </c:lineChart>
      <c:dateAx>
        <c:axId val="657335240"/>
        <c:scaling>
          <c:orientation val="minMax"/>
        </c:scaling>
        <c:delete val="1"/>
        <c:axPos val="b"/>
        <c:numFmt formatCode="ge" sourceLinked="1"/>
        <c:majorTickMark val="none"/>
        <c:minorTickMark val="none"/>
        <c:tickLblPos val="none"/>
        <c:crossAx val="657335632"/>
        <c:crosses val="autoZero"/>
        <c:auto val="1"/>
        <c:lblOffset val="100"/>
        <c:baseTimeUnit val="years"/>
      </c:dateAx>
      <c:valAx>
        <c:axId val="657335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7335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57336808"/>
        <c:axId val="657337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57336808"/>
        <c:axId val="657337200"/>
      </c:lineChart>
      <c:dateAx>
        <c:axId val="657336808"/>
        <c:scaling>
          <c:orientation val="minMax"/>
        </c:scaling>
        <c:delete val="1"/>
        <c:axPos val="b"/>
        <c:numFmt formatCode="ge" sourceLinked="1"/>
        <c:majorTickMark val="none"/>
        <c:minorTickMark val="none"/>
        <c:tickLblPos val="none"/>
        <c:crossAx val="657337200"/>
        <c:crosses val="autoZero"/>
        <c:auto val="1"/>
        <c:lblOffset val="100"/>
        <c:baseTimeUnit val="years"/>
      </c:dateAx>
      <c:valAx>
        <c:axId val="65733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7336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69278880"/>
        <c:axId val="469279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69278880"/>
        <c:axId val="469279272"/>
      </c:lineChart>
      <c:dateAx>
        <c:axId val="469278880"/>
        <c:scaling>
          <c:orientation val="minMax"/>
        </c:scaling>
        <c:delete val="1"/>
        <c:axPos val="b"/>
        <c:numFmt formatCode="ge" sourceLinked="1"/>
        <c:majorTickMark val="none"/>
        <c:minorTickMark val="none"/>
        <c:tickLblPos val="none"/>
        <c:crossAx val="469279272"/>
        <c:crosses val="autoZero"/>
        <c:auto val="1"/>
        <c:lblOffset val="100"/>
        <c:baseTimeUnit val="years"/>
      </c:dateAx>
      <c:valAx>
        <c:axId val="469279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927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69280448"/>
        <c:axId val="469280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69280448"/>
        <c:axId val="469280840"/>
      </c:lineChart>
      <c:dateAx>
        <c:axId val="469280448"/>
        <c:scaling>
          <c:orientation val="minMax"/>
        </c:scaling>
        <c:delete val="1"/>
        <c:axPos val="b"/>
        <c:numFmt formatCode="ge" sourceLinked="1"/>
        <c:majorTickMark val="none"/>
        <c:minorTickMark val="none"/>
        <c:tickLblPos val="none"/>
        <c:crossAx val="469280840"/>
        <c:crosses val="autoZero"/>
        <c:auto val="1"/>
        <c:lblOffset val="100"/>
        <c:baseTimeUnit val="years"/>
      </c:dateAx>
      <c:valAx>
        <c:axId val="469280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928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209.49</c:v>
                </c:pt>
                <c:pt idx="1">
                  <c:v>209.33</c:v>
                </c:pt>
                <c:pt idx="2">
                  <c:v>225.37</c:v>
                </c:pt>
                <c:pt idx="3">
                  <c:v>237.21</c:v>
                </c:pt>
                <c:pt idx="4">
                  <c:v>180.39</c:v>
                </c:pt>
              </c:numCache>
            </c:numRef>
          </c:val>
        </c:ser>
        <c:dLbls>
          <c:showLegendKey val="0"/>
          <c:showVal val="0"/>
          <c:showCatName val="0"/>
          <c:showSerName val="0"/>
          <c:showPercent val="0"/>
          <c:showBubbleSize val="0"/>
        </c:dLbls>
        <c:gapWidth val="150"/>
        <c:axId val="469282016"/>
        <c:axId val="469282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469.84</c:v>
                </c:pt>
                <c:pt idx="1">
                  <c:v>438.59</c:v>
                </c:pt>
                <c:pt idx="2">
                  <c:v>407.62</c:v>
                </c:pt>
                <c:pt idx="3">
                  <c:v>359.02</c:v>
                </c:pt>
                <c:pt idx="4">
                  <c:v>306.97000000000003</c:v>
                </c:pt>
              </c:numCache>
            </c:numRef>
          </c:val>
          <c:smooth val="0"/>
        </c:ser>
        <c:dLbls>
          <c:showLegendKey val="0"/>
          <c:showVal val="0"/>
          <c:showCatName val="0"/>
          <c:showSerName val="0"/>
          <c:showPercent val="0"/>
          <c:showBubbleSize val="0"/>
        </c:dLbls>
        <c:marker val="1"/>
        <c:smooth val="0"/>
        <c:axId val="469282016"/>
        <c:axId val="469282408"/>
      </c:lineChart>
      <c:dateAx>
        <c:axId val="469282016"/>
        <c:scaling>
          <c:orientation val="minMax"/>
        </c:scaling>
        <c:delete val="1"/>
        <c:axPos val="b"/>
        <c:numFmt formatCode="ge" sourceLinked="1"/>
        <c:majorTickMark val="none"/>
        <c:minorTickMark val="none"/>
        <c:tickLblPos val="none"/>
        <c:crossAx val="469282408"/>
        <c:crosses val="autoZero"/>
        <c:auto val="1"/>
        <c:lblOffset val="100"/>
        <c:baseTimeUnit val="years"/>
      </c:dateAx>
      <c:valAx>
        <c:axId val="469282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928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43638120"/>
        <c:axId val="443638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443638120"/>
        <c:axId val="443638512"/>
      </c:lineChart>
      <c:dateAx>
        <c:axId val="443638120"/>
        <c:scaling>
          <c:orientation val="minMax"/>
        </c:scaling>
        <c:delete val="1"/>
        <c:axPos val="b"/>
        <c:numFmt formatCode="ge" sourceLinked="1"/>
        <c:majorTickMark val="none"/>
        <c:minorTickMark val="none"/>
        <c:tickLblPos val="none"/>
        <c:crossAx val="443638512"/>
        <c:crosses val="autoZero"/>
        <c:auto val="1"/>
        <c:lblOffset val="100"/>
        <c:baseTimeUnit val="years"/>
      </c:dateAx>
      <c:valAx>
        <c:axId val="44363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3638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59.71</c:v>
                </c:pt>
                <c:pt idx="1">
                  <c:v>60.19</c:v>
                </c:pt>
                <c:pt idx="2">
                  <c:v>62.42</c:v>
                </c:pt>
                <c:pt idx="3">
                  <c:v>63.01</c:v>
                </c:pt>
                <c:pt idx="4">
                  <c:v>62.93</c:v>
                </c:pt>
              </c:numCache>
            </c:numRef>
          </c:val>
        </c:ser>
        <c:dLbls>
          <c:showLegendKey val="0"/>
          <c:showVal val="0"/>
          <c:showCatName val="0"/>
          <c:showSerName val="0"/>
          <c:showPercent val="0"/>
          <c:showBubbleSize val="0"/>
        </c:dLbls>
        <c:gapWidth val="150"/>
        <c:axId val="443639688"/>
        <c:axId val="443640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62.17</c:v>
                </c:pt>
                <c:pt idx="1">
                  <c:v>61.27</c:v>
                </c:pt>
                <c:pt idx="2">
                  <c:v>66.680000000000007</c:v>
                </c:pt>
                <c:pt idx="3">
                  <c:v>60.18</c:v>
                </c:pt>
                <c:pt idx="4">
                  <c:v>58.19</c:v>
                </c:pt>
              </c:numCache>
            </c:numRef>
          </c:val>
          <c:smooth val="0"/>
        </c:ser>
        <c:dLbls>
          <c:showLegendKey val="0"/>
          <c:showVal val="0"/>
          <c:showCatName val="0"/>
          <c:showSerName val="0"/>
          <c:showPercent val="0"/>
          <c:showBubbleSize val="0"/>
        </c:dLbls>
        <c:marker val="1"/>
        <c:smooth val="0"/>
        <c:axId val="443639688"/>
        <c:axId val="443640080"/>
      </c:lineChart>
      <c:dateAx>
        <c:axId val="443639688"/>
        <c:scaling>
          <c:orientation val="minMax"/>
        </c:scaling>
        <c:delete val="1"/>
        <c:axPos val="b"/>
        <c:numFmt formatCode="ge" sourceLinked="1"/>
        <c:majorTickMark val="none"/>
        <c:minorTickMark val="none"/>
        <c:tickLblPos val="none"/>
        <c:crossAx val="443640080"/>
        <c:crosses val="autoZero"/>
        <c:auto val="1"/>
        <c:lblOffset val="100"/>
        <c:baseTimeUnit val="years"/>
      </c:dateAx>
      <c:valAx>
        <c:axId val="44364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3639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【306.90】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60" zoomScaleNormal="60" workbookViewId="0"/>
  </sheetViews>
  <sheetFormatPr defaultColWidth="2.6640625" defaultRowHeight="13.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京都府</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流域下水道</v>
      </c>
      <c r="Q8" s="72"/>
      <c r="R8" s="72"/>
      <c r="S8" s="72"/>
      <c r="T8" s="72"/>
      <c r="U8" s="72"/>
      <c r="V8" s="72"/>
      <c r="W8" s="72" t="str">
        <f>データ!L6</f>
        <v>E1</v>
      </c>
      <c r="X8" s="72"/>
      <c r="Y8" s="72"/>
      <c r="Z8" s="72"/>
      <c r="AA8" s="72"/>
      <c r="AB8" s="72"/>
      <c r="AC8" s="72"/>
      <c r="AD8" s="73" t="s">
        <v>122</v>
      </c>
      <c r="AE8" s="73"/>
      <c r="AF8" s="73"/>
      <c r="AG8" s="73"/>
      <c r="AH8" s="73"/>
      <c r="AI8" s="73"/>
      <c r="AJ8" s="73"/>
      <c r="AK8" s="4"/>
      <c r="AL8" s="67">
        <f>データ!S6</f>
        <v>2569410</v>
      </c>
      <c r="AM8" s="67"/>
      <c r="AN8" s="67"/>
      <c r="AO8" s="67"/>
      <c r="AP8" s="67"/>
      <c r="AQ8" s="67"/>
      <c r="AR8" s="67"/>
      <c r="AS8" s="67"/>
      <c r="AT8" s="66">
        <f>データ!T6</f>
        <v>4612.1899999999996</v>
      </c>
      <c r="AU8" s="66"/>
      <c r="AV8" s="66"/>
      <c r="AW8" s="66"/>
      <c r="AX8" s="66"/>
      <c r="AY8" s="66"/>
      <c r="AZ8" s="66"/>
      <c r="BA8" s="66"/>
      <c r="BB8" s="66">
        <f>データ!U6</f>
        <v>557.09</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39.630000000000003</v>
      </c>
      <c r="Q10" s="66"/>
      <c r="R10" s="66"/>
      <c r="S10" s="66"/>
      <c r="T10" s="66"/>
      <c r="U10" s="66"/>
      <c r="V10" s="66"/>
      <c r="W10" s="66">
        <f>データ!Q6</f>
        <v>100</v>
      </c>
      <c r="X10" s="66"/>
      <c r="Y10" s="66"/>
      <c r="Z10" s="66"/>
      <c r="AA10" s="66"/>
      <c r="AB10" s="66"/>
      <c r="AC10" s="66"/>
      <c r="AD10" s="67">
        <f>データ!R6</f>
        <v>0</v>
      </c>
      <c r="AE10" s="67"/>
      <c r="AF10" s="67"/>
      <c r="AG10" s="67"/>
      <c r="AH10" s="67"/>
      <c r="AI10" s="67"/>
      <c r="AJ10" s="67"/>
      <c r="AK10" s="2"/>
      <c r="AL10" s="67">
        <f>データ!V6</f>
        <v>852897</v>
      </c>
      <c r="AM10" s="67"/>
      <c r="AN10" s="67"/>
      <c r="AO10" s="67"/>
      <c r="AP10" s="67"/>
      <c r="AQ10" s="67"/>
      <c r="AR10" s="67"/>
      <c r="AS10" s="67"/>
      <c r="AT10" s="66">
        <f>データ!W6</f>
        <v>126.09</v>
      </c>
      <c r="AU10" s="66"/>
      <c r="AV10" s="66"/>
      <c r="AW10" s="66"/>
      <c r="AX10" s="66"/>
      <c r="AY10" s="66"/>
      <c r="AZ10" s="66"/>
      <c r="BA10" s="66"/>
      <c r="BB10" s="66">
        <f>データ!X6</f>
        <v>6764.19</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123</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51"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124</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125</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【306.90】</v>
      </c>
      <c r="I86" s="26" t="str">
        <f>データ!CA6</f>
        <v>【0.00】</v>
      </c>
      <c r="J86" s="26" t="str">
        <f>データ!CL6</f>
        <v>【60.62】</v>
      </c>
      <c r="K86" s="26" t="str">
        <f>データ!CW6</f>
        <v>【65.75】</v>
      </c>
      <c r="L86" s="26" t="str">
        <f>データ!DH6</f>
        <v>【92.25】</v>
      </c>
      <c r="M86" s="26" t="s">
        <v>56</v>
      </c>
      <c r="N86" s="26" t="s">
        <v>56</v>
      </c>
      <c r="O86" s="26" t="str">
        <f>データ!EO6</f>
        <v>【0.07】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ColWidth="9" defaultRowHeight="13.2"/>
  <cols>
    <col min="1" max="1" width="9" style="3"/>
    <col min="2" max="144" width="11.8867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260002</v>
      </c>
      <c r="D6" s="33">
        <f t="shared" si="3"/>
        <v>47</v>
      </c>
      <c r="E6" s="33">
        <f t="shared" si="3"/>
        <v>17</v>
      </c>
      <c r="F6" s="33">
        <f t="shared" si="3"/>
        <v>3</v>
      </c>
      <c r="G6" s="33">
        <f t="shared" si="3"/>
        <v>0</v>
      </c>
      <c r="H6" s="33" t="str">
        <f t="shared" si="3"/>
        <v>京都府</v>
      </c>
      <c r="I6" s="33" t="str">
        <f t="shared" si="3"/>
        <v>法非適用</v>
      </c>
      <c r="J6" s="33" t="str">
        <f t="shared" si="3"/>
        <v>下水道事業</v>
      </c>
      <c r="K6" s="33" t="str">
        <f t="shared" si="3"/>
        <v>流域下水道</v>
      </c>
      <c r="L6" s="33" t="str">
        <f t="shared" si="3"/>
        <v>E1</v>
      </c>
      <c r="M6" s="33">
        <f t="shared" si="3"/>
        <v>0</v>
      </c>
      <c r="N6" s="34" t="str">
        <f t="shared" si="3"/>
        <v>-</v>
      </c>
      <c r="O6" s="34" t="str">
        <f t="shared" si="3"/>
        <v>該当数値なし</v>
      </c>
      <c r="P6" s="34">
        <f t="shared" si="3"/>
        <v>39.630000000000003</v>
      </c>
      <c r="Q6" s="34">
        <f t="shared" si="3"/>
        <v>100</v>
      </c>
      <c r="R6" s="34">
        <f t="shared" si="3"/>
        <v>0</v>
      </c>
      <c r="S6" s="34">
        <f t="shared" si="3"/>
        <v>2569410</v>
      </c>
      <c r="T6" s="34">
        <f t="shared" si="3"/>
        <v>4612.1899999999996</v>
      </c>
      <c r="U6" s="34">
        <f t="shared" si="3"/>
        <v>557.09</v>
      </c>
      <c r="V6" s="34">
        <f t="shared" si="3"/>
        <v>852897</v>
      </c>
      <c r="W6" s="34">
        <f t="shared" si="3"/>
        <v>126.09</v>
      </c>
      <c r="X6" s="34">
        <f t="shared" si="3"/>
        <v>6764.19</v>
      </c>
      <c r="Y6" s="35">
        <f>IF(Y7="",NA(),Y7)</f>
        <v>83.44</v>
      </c>
      <c r="Z6" s="35">
        <f t="shared" ref="Z6:AH6" si="4">IF(Z7="",NA(),Z7)</f>
        <v>83.56</v>
      </c>
      <c r="AA6" s="35">
        <f t="shared" si="4"/>
        <v>80.84</v>
      </c>
      <c r="AB6" s="35">
        <f t="shared" si="4"/>
        <v>70.849999999999994</v>
      </c>
      <c r="AC6" s="35">
        <f t="shared" si="4"/>
        <v>78.08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209.49</v>
      </c>
      <c r="BG6" s="35">
        <f t="shared" ref="BG6:BO6" si="7">IF(BG7="",NA(),BG7)</f>
        <v>209.33</v>
      </c>
      <c r="BH6" s="35">
        <f t="shared" si="7"/>
        <v>225.37</v>
      </c>
      <c r="BI6" s="35">
        <f t="shared" si="7"/>
        <v>237.21</v>
      </c>
      <c r="BJ6" s="35">
        <f t="shared" si="7"/>
        <v>180.39</v>
      </c>
      <c r="BK6" s="35">
        <f t="shared" si="7"/>
        <v>469.84</v>
      </c>
      <c r="BL6" s="35">
        <f t="shared" si="7"/>
        <v>438.59</v>
      </c>
      <c r="BM6" s="35">
        <f t="shared" si="7"/>
        <v>407.62</v>
      </c>
      <c r="BN6" s="35">
        <f t="shared" si="7"/>
        <v>359.02</v>
      </c>
      <c r="BO6" s="35">
        <f t="shared" si="7"/>
        <v>306.97000000000003</v>
      </c>
      <c r="BP6" s="34" t="str">
        <f>IF(BP7="","",IF(BP7="-","【-】","【"&amp;SUBSTITUTE(TEXT(BP7,"#,##0.00"),"-","△")&amp;"】"))</f>
        <v>【306.90】</v>
      </c>
      <c r="BQ6" s="34">
        <f>IF(BQ7="",NA(),BQ7)</f>
        <v>0</v>
      </c>
      <c r="BR6" s="34">
        <f t="shared" ref="BR6:BZ6" si="8">IF(BR7="",NA(),BR7)</f>
        <v>0</v>
      </c>
      <c r="BS6" s="34">
        <f t="shared" si="8"/>
        <v>0</v>
      </c>
      <c r="BT6" s="34">
        <f t="shared" si="8"/>
        <v>0</v>
      </c>
      <c r="BU6" s="34">
        <f t="shared" si="8"/>
        <v>0</v>
      </c>
      <c r="BV6" s="34">
        <f t="shared" si="8"/>
        <v>0</v>
      </c>
      <c r="BW6" s="34">
        <f t="shared" si="8"/>
        <v>0</v>
      </c>
      <c r="BX6" s="34">
        <f t="shared" si="8"/>
        <v>0</v>
      </c>
      <c r="BY6" s="34">
        <f t="shared" si="8"/>
        <v>0</v>
      </c>
      <c r="BZ6" s="34">
        <f t="shared" si="8"/>
        <v>0</v>
      </c>
      <c r="CA6" s="34" t="str">
        <f>IF(CA7="","",IF(CA7="-","【-】","【"&amp;SUBSTITUTE(TEXT(CA7,"#,##0.00"),"-","△")&amp;"】"))</f>
        <v>【0.00】</v>
      </c>
      <c r="CB6" s="35">
        <f>IF(CB7="",NA(),CB7)</f>
        <v>59.71</v>
      </c>
      <c r="CC6" s="35">
        <f t="shared" ref="CC6:CK6" si="9">IF(CC7="",NA(),CC7)</f>
        <v>60.19</v>
      </c>
      <c r="CD6" s="35">
        <f t="shared" si="9"/>
        <v>62.42</v>
      </c>
      <c r="CE6" s="35">
        <f t="shared" si="9"/>
        <v>63.01</v>
      </c>
      <c r="CF6" s="35">
        <f t="shared" si="9"/>
        <v>62.93</v>
      </c>
      <c r="CG6" s="35">
        <f t="shared" si="9"/>
        <v>62.17</v>
      </c>
      <c r="CH6" s="35">
        <f t="shared" si="9"/>
        <v>61.27</v>
      </c>
      <c r="CI6" s="35">
        <f t="shared" si="9"/>
        <v>66.680000000000007</v>
      </c>
      <c r="CJ6" s="35">
        <f t="shared" si="9"/>
        <v>60.18</v>
      </c>
      <c r="CK6" s="35">
        <f t="shared" si="9"/>
        <v>58.19</v>
      </c>
      <c r="CL6" s="34" t="str">
        <f>IF(CL7="","",IF(CL7="-","【-】","【"&amp;SUBSTITUTE(TEXT(CL7,"#,##0.00"),"-","△")&amp;"】"))</f>
        <v>【60.62】</v>
      </c>
      <c r="CM6" s="35">
        <f>IF(CM7="",NA(),CM7)</f>
        <v>63.65</v>
      </c>
      <c r="CN6" s="35">
        <f t="shared" ref="CN6:CV6" si="10">IF(CN7="",NA(),CN7)</f>
        <v>67.61</v>
      </c>
      <c r="CO6" s="35">
        <f t="shared" si="10"/>
        <v>68.27</v>
      </c>
      <c r="CP6" s="35">
        <f t="shared" si="10"/>
        <v>71.38</v>
      </c>
      <c r="CQ6" s="35">
        <f t="shared" si="10"/>
        <v>73.260000000000005</v>
      </c>
      <c r="CR6" s="35">
        <f t="shared" si="10"/>
        <v>71.87</v>
      </c>
      <c r="CS6" s="35">
        <f t="shared" si="10"/>
        <v>65.430000000000007</v>
      </c>
      <c r="CT6" s="35">
        <f t="shared" si="10"/>
        <v>64.930000000000007</v>
      </c>
      <c r="CU6" s="35">
        <f t="shared" si="10"/>
        <v>66.02</v>
      </c>
      <c r="CV6" s="35">
        <f t="shared" si="10"/>
        <v>65.900000000000006</v>
      </c>
      <c r="CW6" s="34" t="str">
        <f>IF(CW7="","",IF(CW7="-","【-】","【"&amp;SUBSTITUTE(TEXT(CW7,"#,##0.00"),"-","△")&amp;"】"))</f>
        <v>【65.75】</v>
      </c>
      <c r="CX6" s="35">
        <f>IF(CX7="",NA(),CX7)</f>
        <v>93.04</v>
      </c>
      <c r="CY6" s="35">
        <f t="shared" ref="CY6:DG6" si="11">IF(CY7="",NA(),CY7)</f>
        <v>93.45</v>
      </c>
      <c r="CZ6" s="35">
        <f t="shared" si="11"/>
        <v>93.5</v>
      </c>
      <c r="DA6" s="35">
        <f t="shared" si="11"/>
        <v>93.76</v>
      </c>
      <c r="DB6" s="35">
        <f t="shared" si="11"/>
        <v>94.2</v>
      </c>
      <c r="DC6" s="35">
        <f t="shared" si="11"/>
        <v>92.39</v>
      </c>
      <c r="DD6" s="35">
        <f t="shared" si="11"/>
        <v>92.51</v>
      </c>
      <c r="DE6" s="35">
        <f t="shared" si="11"/>
        <v>92.69</v>
      </c>
      <c r="DF6" s="35">
        <f t="shared" si="11"/>
        <v>92.96</v>
      </c>
      <c r="DG6" s="35">
        <f t="shared" si="11"/>
        <v>92.8</v>
      </c>
      <c r="DH6" s="34" t="str">
        <f>IF(DH7="","",IF(DH7="-","【-】","【"&amp;SUBSTITUTE(TEXT(DH7,"#,##0.00"),"-","△")&amp;"】"))</f>
        <v>【92.25】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5">
        <f t="shared" si="14"/>
        <v>0.13</v>
      </c>
      <c r="EI6" s="35">
        <f t="shared" si="14"/>
        <v>0.14000000000000001</v>
      </c>
      <c r="EJ6" s="35">
        <f t="shared" si="14"/>
        <v>0.13</v>
      </c>
      <c r="EK6" s="35">
        <f t="shared" si="14"/>
        <v>0.09</v>
      </c>
      <c r="EL6" s="35">
        <f t="shared" si="14"/>
        <v>0.12</v>
      </c>
      <c r="EM6" s="35">
        <f t="shared" si="14"/>
        <v>7.0000000000000007E-2</v>
      </c>
      <c r="EN6" s="35">
        <f t="shared" si="14"/>
        <v>7.0000000000000007E-2</v>
      </c>
      <c r="EO6" s="34" t="str">
        <f>IF(EO7="","",IF(EO7="-","【-】","【"&amp;SUBSTITUTE(TEXT(EO7,"#,##0.00"),"-","△")&amp;"】"))</f>
        <v>【0.07】</v>
      </c>
    </row>
    <row r="7" spans="1:145" s="36" customFormat="1">
      <c r="A7" s="28"/>
      <c r="B7" s="37">
        <v>2016</v>
      </c>
      <c r="C7" s="37">
        <v>260002</v>
      </c>
      <c r="D7" s="37">
        <v>47</v>
      </c>
      <c r="E7" s="37">
        <v>17</v>
      </c>
      <c r="F7" s="37">
        <v>3</v>
      </c>
      <c r="G7" s="37">
        <v>0</v>
      </c>
      <c r="H7" s="37" t="s">
        <v>110</v>
      </c>
      <c r="I7" s="37" t="s">
        <v>111</v>
      </c>
      <c r="J7" s="37" t="s">
        <v>112</v>
      </c>
      <c r="K7" s="37" t="s">
        <v>113</v>
      </c>
      <c r="L7" s="37" t="s">
        <v>114</v>
      </c>
      <c r="M7" s="37"/>
      <c r="N7" s="38" t="s">
        <v>115</v>
      </c>
      <c r="O7" s="38" t="s">
        <v>116</v>
      </c>
      <c r="P7" s="38">
        <v>39.630000000000003</v>
      </c>
      <c r="Q7" s="38">
        <v>100</v>
      </c>
      <c r="R7" s="38">
        <v>0</v>
      </c>
      <c r="S7" s="38">
        <v>2569410</v>
      </c>
      <c r="T7" s="38">
        <v>4612.1899999999996</v>
      </c>
      <c r="U7" s="38">
        <v>557.09</v>
      </c>
      <c r="V7" s="38">
        <v>852897</v>
      </c>
      <c r="W7" s="38">
        <v>126.09</v>
      </c>
      <c r="X7" s="38">
        <v>6764.19</v>
      </c>
      <c r="Y7" s="38">
        <v>83.44</v>
      </c>
      <c r="Z7" s="38">
        <v>83.56</v>
      </c>
      <c r="AA7" s="38">
        <v>80.84</v>
      </c>
      <c r="AB7" s="38">
        <v>70.849999999999994</v>
      </c>
      <c r="AC7" s="38">
        <v>78.08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209.49</v>
      </c>
      <c r="BG7" s="38">
        <v>209.33</v>
      </c>
      <c r="BH7" s="38">
        <v>225.37</v>
      </c>
      <c r="BI7" s="38">
        <v>237.21</v>
      </c>
      <c r="BJ7" s="38">
        <v>180.39</v>
      </c>
      <c r="BK7" s="38">
        <v>469.84</v>
      </c>
      <c r="BL7" s="38">
        <v>438.59</v>
      </c>
      <c r="BM7" s="38">
        <v>407.62</v>
      </c>
      <c r="BN7" s="38">
        <v>359.02</v>
      </c>
      <c r="BO7" s="38">
        <v>306.97000000000003</v>
      </c>
      <c r="BP7" s="38">
        <v>306.89999999999998</v>
      </c>
      <c r="BQ7" s="38">
        <v>0</v>
      </c>
      <c r="BR7" s="38">
        <v>0</v>
      </c>
      <c r="BS7" s="38">
        <v>0</v>
      </c>
      <c r="BT7" s="38">
        <v>0</v>
      </c>
      <c r="BU7" s="38">
        <v>0</v>
      </c>
      <c r="BV7" s="38">
        <v>0</v>
      </c>
      <c r="BW7" s="38">
        <v>0</v>
      </c>
      <c r="BX7" s="38">
        <v>0</v>
      </c>
      <c r="BY7" s="38">
        <v>0</v>
      </c>
      <c r="BZ7" s="38">
        <v>0</v>
      </c>
      <c r="CA7" s="38">
        <v>0</v>
      </c>
      <c r="CB7" s="38">
        <v>59.71</v>
      </c>
      <c r="CC7" s="38">
        <v>60.19</v>
      </c>
      <c r="CD7" s="38">
        <v>62.42</v>
      </c>
      <c r="CE7" s="38">
        <v>63.01</v>
      </c>
      <c r="CF7" s="38">
        <v>62.93</v>
      </c>
      <c r="CG7" s="38">
        <v>62.17</v>
      </c>
      <c r="CH7" s="38">
        <v>61.27</v>
      </c>
      <c r="CI7" s="38">
        <v>66.680000000000007</v>
      </c>
      <c r="CJ7" s="38">
        <v>60.18</v>
      </c>
      <c r="CK7" s="38">
        <v>58.19</v>
      </c>
      <c r="CL7" s="38">
        <v>60.62</v>
      </c>
      <c r="CM7" s="38">
        <v>63.65</v>
      </c>
      <c r="CN7" s="38">
        <v>67.61</v>
      </c>
      <c r="CO7" s="38">
        <v>68.27</v>
      </c>
      <c r="CP7" s="38">
        <v>71.38</v>
      </c>
      <c r="CQ7" s="38">
        <v>73.260000000000005</v>
      </c>
      <c r="CR7" s="38">
        <v>71.87</v>
      </c>
      <c r="CS7" s="38">
        <v>65.430000000000007</v>
      </c>
      <c r="CT7" s="38">
        <v>64.930000000000007</v>
      </c>
      <c r="CU7" s="38">
        <v>66.02</v>
      </c>
      <c r="CV7" s="38">
        <v>65.900000000000006</v>
      </c>
      <c r="CW7" s="38">
        <v>65.75</v>
      </c>
      <c r="CX7" s="38">
        <v>93.04</v>
      </c>
      <c r="CY7" s="38">
        <v>93.45</v>
      </c>
      <c r="CZ7" s="38">
        <v>93.5</v>
      </c>
      <c r="DA7" s="38">
        <v>93.76</v>
      </c>
      <c r="DB7" s="38">
        <v>94.2</v>
      </c>
      <c r="DC7" s="38">
        <v>92.39</v>
      </c>
      <c r="DD7" s="38">
        <v>92.51</v>
      </c>
      <c r="DE7" s="38">
        <v>92.69</v>
      </c>
      <c r="DF7" s="38">
        <v>92.96</v>
      </c>
      <c r="DG7" s="38">
        <v>92.8</v>
      </c>
      <c r="DH7" s="38">
        <v>92.25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0.13</v>
      </c>
      <c r="EI7" s="38">
        <v>0.14000000000000001</v>
      </c>
      <c r="EJ7" s="38">
        <v>0.13</v>
      </c>
      <c r="EK7" s="38">
        <v>0.09</v>
      </c>
      <c r="EL7" s="38">
        <v>0.12</v>
      </c>
      <c r="EM7" s="38">
        <v>7.0000000000000007E-2</v>
      </c>
      <c r="EN7" s="38">
        <v>7.0000000000000007E-2</v>
      </c>
      <c r="EO7" s="38">
        <v>7.0000000000000007E-2</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modified xsi:type="dcterms:W3CDTF">2018-02-22T15:28:28Z</dcterms:modified>
</cp:coreProperties>
</file>