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<sst xmlns="http://schemas.openxmlformats.org/spreadsheetml/2006/main" count="232" uniqueCount="120">
  <si>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</si>
  <si>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</si>
  <si>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</si>
  <si>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</si>
  <si>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</si>
  <si>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</si>
  <si>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</si>
  <si>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</si>
  <si>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</si>
  <si>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</si>
  <si>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</si>
  <si>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</si>
  <si>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</si>
  <si>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</si>
  <si>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</si>
  <si>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</si>
  <si>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</si>
  <si>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</si>
  <si>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</si>
  <si>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</si>
  <si>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</si>
  <si>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</si>
  <si>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</si>
  <si>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</si>
  <si>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</si>
  <si>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</si>
  <si>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</si>
  <si>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</si>
  <si>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</si>
  <si>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</si>
  <si>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</si>
  <si>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</si>
  <si>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</si>
  <si>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</si>
  <si>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</si>
  <si>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</si>
  <si>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</si>
  <si>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</si>
  <si>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</si>
  <si>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</si>
  <si>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</si>
  <si>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</si>
  <si>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</si>
  <si>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</si>
  <si>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</si>
  <si>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</si>
  <si>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</si>
  <si>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</si>
  <si>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</si>
  <si>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</si>
  <si>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</si>
  <si>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</si>
  <si>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</si>
  <si>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</si>
  <si>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</si>
  <si>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</si>
  <si>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</si>
  <si>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</si>
  <si>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</si>
  <si>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</si>
  <si>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</si>
  <si>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</si>
  <si>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</si>
  <si>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</si>
  <si>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</si>
  <si>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</si>
  <si>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</si>
  <si>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</si>
  <si>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</si>
  <si>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</si>
  <si>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</si>
  <si>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</si>
  <si>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</si>
  <si>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</si>
  <si>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</si>
  <si>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</si>
  <si>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</si>
  <si>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</si>
  <si>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</si>
  <si>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</si>
  <si>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</si>
  <si>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</si>
  <si>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</si>
  <si>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</si>
  <si>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</si>
  <si>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</si>
  <si>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</si>
  <si>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</si>
  <si>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</si>
  <si>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</si>
  <si>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</si>
  <si>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</si>
  <si>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</si>
  <si>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</si>
  <si>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</si>
  <si>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</si>
  <si>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</si>
  <si>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</si>
  <si>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</si>
  <si>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</si>
  <si>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</si>
  <si>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</si>
  <si>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</si>
  <si>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</si>
  <si>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</si>
  <si>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</si>
  <si>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</si>
  <si>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</si>
  <si>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</si>
  <si>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</si>
  <si>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</si>
  <si>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</si>
  <si>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</si>
  <si>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</si>
  <si>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</si>
  <si>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</si>
  <si>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</si>
  <si>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１　収益の確保
・水源確保のためにダムを建設したことにより、給水原価は全国平均より高い傾向にあるものの、固定費の減少及び給水量の維持・増量等を見込むことができたため、平成28年度に平均供給単価を5円/㎥引き下げた。この結果、経常収支比率や料金回収率は前期を下回ったものの、経常収支比率は収支黒字を示す100％以上を確保しており、累積欠損もないなど、安定した健全経営を確保している。
・また、水需要を踏まえた施設整備を行うなど、先行投資を抑制している。施設の平均稼働率は65％であるが、最大稼働率は91％となっており、責任水量制度の採用などにより100％以上の有収率を確保するなど、着実に収入へと結びつけている。
２　費用の抑制
・高利率な企業債の繰上償還や、計画的な企業債の償還を行うなど、十分な内部留保を確保しつつ、将来的な債務負担を着実に減少している。
　平成26年度には公営企業会計制度の改正により、流動比率が大幅に減少したものの、200％近くを確保しており、十分な短期支払能力を維持している。長期の債務残高の程度を示す企業債残高対給水収益比率も着実に減少しており、短期・長期ともに安定的な経営状況である。
・営業費用においては、浄水場の運転管理委託等による民間活力の導入や、薬品等の一括購入などにより、費用の抑制に努めている。
</t>
    <rPh sb="382" eb="384">
      <t>ヘイセイ</t>
    </rPh>
    <rPh sb="386" eb="388">
      <t>ネンド</t>
    </rPh>
    <rPh sb="425" eb="426">
      <t>チカ</t>
    </rPh>
    <rPh sb="560" eb="562">
      <t>ヨクセイ</t>
    </rPh>
    <phoneticPr fontId="4"/>
  </si>
  <si>
    <t>・他団体と比べて比較的遅く給水を開始した（昭和54年～）ため、有形固定資産減価償却率が全国に比べて低く、浄水場・管路など有形固定資産の多くは比較的新しい。
　また猪名川、東播磨、西播磨の３地区を給水開始時に集中的・一体的に整備したため、平成26年に法定耐用年数を迎えた管路が集中的に増加し、管路経年化率が全国平均を上回った。
・こうした課題に対応するため、大規模な漏水事故の発生抑制、機器故障による給水停止リスク回避、施設更新時期の分散化を盛り込んだ「アセットマネジメント推進計画」を平成20年に策定し、施設点検の強化を図るとともに施設ごとに使用目標年数を定め、投資コストの平準化を図りつつ、計画的な施設更新を進めている。</t>
    <rPh sb="21" eb="23">
      <t>ショウワ</t>
    </rPh>
    <rPh sb="25" eb="26">
      <t>ネン</t>
    </rPh>
    <rPh sb="97" eb="99">
      <t>キュウスイ</t>
    </rPh>
    <rPh sb="99" eb="102">
      <t>カイシジ</t>
    </rPh>
    <rPh sb="118" eb="120">
      <t>ヘイセイ</t>
    </rPh>
    <rPh sb="122" eb="123">
      <t>ネン</t>
    </rPh>
    <rPh sb="137" eb="140">
      <t>シュウチュウテキ</t>
    </rPh>
    <rPh sb="243" eb="245">
      <t>ヘイセイ</t>
    </rPh>
    <rPh sb="247" eb="248">
      <t>ネン</t>
    </rPh>
    <phoneticPr fontId="4"/>
  </si>
  <si>
    <r>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t>
    </r>
    <r>
      <rPr>
        <sz val="11"/>
        <rFont val="ＭＳ ゴシック"/>
        <family val="3"/>
        <charset val="128"/>
      </rPr>
      <t>盤の強化を図る必要がある。
　そのためには、末端給水を行っている県内市町水道事業体と、県水への転換に向けた協議を進めるとともに、技術者不足等の市町水道が抱える課題解決に向けた技術支援の仕組づくりなどの検討を進めており、実現可能なものから具現化していく。</t>
    </r>
    <rPh sb="182" eb="185">
      <t>ジギョウタイ</t>
    </rPh>
    <rPh sb="194" eb="195">
      <t>ム</t>
    </rPh>
    <rPh sb="197" eb="199">
      <t>キョウギ</t>
    </rPh>
    <rPh sb="200" eb="201">
      <t>スス</t>
    </rPh>
    <rPh sb="220" eb="221">
      <t>カカ</t>
    </rPh>
    <rPh sb="236" eb="238">
      <t>シク</t>
    </rPh>
    <rPh sb="244" eb="246">
      <t>ケントウ</t>
    </rPh>
    <rPh sb="247" eb="24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</si>
</sst>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0.06</c:v>
                </c:pt>
                <c:pt idx="4" formatCode="#,##0.00;&quot;△&quot;#,##0.00;&quot;-&quot;">
                  <c:v>0.15</c:v>
                </c:pt>
              </c:numCache>
            </c:numRef>
          </c:val>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115.24</c:v>
                </c:pt>
                <c:pt idx="1">
                  <c:v>116.14</c:v>
                </c:pt>
                <c:pt idx="2">
                  <c:v>116.49</c:v>
                </c:pt>
                <c:pt idx="3">
                  <c:v>118.46</c:v>
                </c:pt>
                <c:pt idx="4">
                  <c:v>112.03</c:v>
                </c:pt>
              </c:numCache>
            </c:numRef>
          </c:val>
        </c:ser>
        <c:dLbls>
          <c:showLegendKey val="0"/>
          <c:showVal val="0"/>
          <c:showCatName val="0"/>
          <c:showSerName val="0"/>
          <c:showPercent val="0"/>
          <c:showBubbleSize val="0"/>
        </c:dLbls>
        <c:gapWidth val="150"/>
        <c:axId val="502982064"/>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2064"/>
        <c:axId val="502984808"/>
      </c:lineChart>
      <c:dateAx>
        <c:axId val="502982064"/>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31.61</c:v>
                </c:pt>
                <c:pt idx="1">
                  <c:v>33.39</c:v>
                </c:pt>
                <c:pt idx="2">
                  <c:v>44.18</c:v>
                </c:pt>
                <c:pt idx="3">
                  <c:v>46.11</c:v>
                </c:pt>
                <c:pt idx="4">
                  <c:v>47.59</c:v>
                </c:pt>
              </c:numCache>
            </c:numRef>
          </c:val>
        </c:ser>
        <c:dLbls>
          <c:showLegendKey val="0"/>
          <c:showVal val="0"/>
          <c:showCatName val="0"/>
          <c:showSerName val="0"/>
          <c:showPercent val="0"/>
          <c:showBubbleSize val="0"/>
        </c:dLbls>
        <c:gapWidth val="150"/>
        <c:axId val="502980104"/>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80104"/>
        <c:axId val="502984024"/>
      </c:lineChart>
      <c:dateAx>
        <c:axId val="502980104"/>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2.5299999999999998</c:v>
                </c:pt>
                <c:pt idx="1">
                  <c:v>5.64</c:v>
                </c:pt>
                <c:pt idx="2">
                  <c:v>23.71</c:v>
                </c:pt>
                <c:pt idx="3">
                  <c:v>28.04</c:v>
                </c:pt>
                <c:pt idx="4">
                  <c:v>32.799999999999997</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1156.43</c:v>
                </c:pt>
                <c:pt idx="1">
                  <c:v>1075.75</c:v>
                </c:pt>
                <c:pt idx="2">
                  <c:v>196.8</c:v>
                </c:pt>
                <c:pt idx="3">
                  <c:v>213.02</c:v>
                </c:pt>
                <c:pt idx="4">
                  <c:v>190.16</c:v>
                </c:pt>
              </c:numCache>
            </c:numRef>
          </c:val>
        </c:ser>
        <c:dLbls>
          <c:showLegendKey val="0"/>
          <c:showVal val="0"/>
          <c:showCatName val="0"/>
          <c:showSerName val="0"/>
          <c:showPercent val="0"/>
          <c:showBubbleSize val="0"/>
        </c:dLbls>
        <c:gapWidth val="150"/>
        <c:axId val="501689304"/>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689304"/>
        <c:axId val="201078904"/>
      </c:lineChart>
      <c:dateAx>
        <c:axId val="501689304"/>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435.9</c:v>
                </c:pt>
                <c:pt idx="1">
                  <c:v>384.7</c:v>
                </c:pt>
                <c:pt idx="2">
                  <c:v>337.96</c:v>
                </c:pt>
                <c:pt idx="3">
                  <c:v>296.35000000000002</c:v>
                </c:pt>
                <c:pt idx="4">
                  <c:v>272.14999999999998</c:v>
                </c:pt>
              </c:numCache>
            </c:numRef>
          </c:val>
        </c:ser>
        <c:dLbls>
          <c:showLegendKey val="0"/>
          <c:showVal val="0"/>
          <c:showCatName val="0"/>
          <c:showSerName val="0"/>
          <c:showPercent val="0"/>
          <c:showBubbleSize val="0"/>
        </c:dLbls>
        <c:gapWidth val="150"/>
        <c:axId val="446500040"/>
        <c:axId val="44650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46500040"/>
        <c:axId val="446500432"/>
      </c:lineChart>
      <c:dateAx>
        <c:axId val="446500040"/>
        <c:scaling>
          <c:orientation val="minMax"/>
        </c:scaling>
        <c:delete val="1"/>
        <c:axPos val="b"/>
        <c:numFmt formatCode="ge" sourceLinked="1"/>
        <c:majorTickMark val="none"/>
        <c:minorTickMark val="none"/>
        <c:tickLblPos val="none"/>
        <c:crossAx val="446500432"/>
        <c:crosses val="autoZero"/>
        <c:auto val="1"/>
        <c:lblOffset val="100"/>
        <c:baseTimeUnit val="years"/>
      </c:dateAx>
      <c:valAx>
        <c:axId val="44650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50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111.41</c:v>
                </c:pt>
                <c:pt idx="1">
                  <c:v>112.5</c:v>
                </c:pt>
                <c:pt idx="2">
                  <c:v>114.48</c:v>
                </c:pt>
                <c:pt idx="3">
                  <c:v>116.37</c:v>
                </c:pt>
                <c:pt idx="4">
                  <c:v>110.07</c:v>
                </c:pt>
              </c:numCache>
            </c:numRef>
          </c:val>
        </c:ser>
        <c:dLbls>
          <c:showLegendKey val="0"/>
          <c:showVal val="0"/>
          <c:showCatName val="0"/>
          <c:showSerName val="0"/>
          <c:showPercent val="0"/>
          <c:showBubbleSize val="0"/>
        </c:dLbls>
        <c:gapWidth val="150"/>
        <c:axId val="446501608"/>
        <c:axId val="44650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46501608"/>
        <c:axId val="446502000"/>
      </c:lineChart>
      <c:dateAx>
        <c:axId val="446501608"/>
        <c:scaling>
          <c:orientation val="minMax"/>
        </c:scaling>
        <c:delete val="1"/>
        <c:axPos val="b"/>
        <c:numFmt formatCode="ge" sourceLinked="1"/>
        <c:majorTickMark val="none"/>
        <c:minorTickMark val="none"/>
        <c:tickLblPos val="none"/>
        <c:crossAx val="446502000"/>
        <c:crosses val="autoZero"/>
        <c:auto val="1"/>
        <c:lblOffset val="100"/>
        <c:baseTimeUnit val="years"/>
      </c:dateAx>
      <c:valAx>
        <c:axId val="44650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0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116.96</c:v>
                </c:pt>
                <c:pt idx="1">
                  <c:v>116.84</c:v>
                </c:pt>
                <c:pt idx="2">
                  <c:v>114.85</c:v>
                </c:pt>
                <c:pt idx="3">
                  <c:v>112.58</c:v>
                </c:pt>
                <c:pt idx="4">
                  <c:v>114.01</c:v>
                </c:pt>
              </c:numCache>
            </c:numRef>
          </c:val>
        </c:ser>
        <c:dLbls>
          <c:showLegendKey val="0"/>
          <c:showVal val="0"/>
          <c:showCatName val="0"/>
          <c:showSerName val="0"/>
          <c:showPercent val="0"/>
          <c:showBubbleSize val="0"/>
        </c:dLbls>
        <c:gapWidth val="150"/>
        <c:axId val="446503176"/>
        <c:axId val="4465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46503176"/>
        <c:axId val="446503568"/>
      </c:lineChart>
      <c:dateAx>
        <c:axId val="446503176"/>
        <c:scaling>
          <c:orientation val="minMax"/>
        </c:scaling>
        <c:delete val="1"/>
        <c:axPos val="b"/>
        <c:numFmt formatCode="ge" sourceLinked="1"/>
        <c:majorTickMark val="none"/>
        <c:minorTickMark val="none"/>
        <c:tickLblPos val="none"/>
        <c:crossAx val="446503568"/>
        <c:crosses val="autoZero"/>
        <c:auto val="1"/>
        <c:lblOffset val="100"/>
        <c:baseTimeUnit val="years"/>
      </c:dateAx>
      <c:valAx>
        <c:axId val="4465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0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64.52</c:v>
                </c:pt>
                <c:pt idx="1">
                  <c:v>63.72</c:v>
                </c:pt>
                <c:pt idx="2">
                  <c:v>63.69</c:v>
                </c:pt>
                <c:pt idx="3">
                  <c:v>64.59</c:v>
                </c:pt>
                <c:pt idx="4">
                  <c:v>64.78</c:v>
                </c:pt>
              </c:numCache>
            </c:numRef>
          </c:val>
        </c:ser>
        <c:dLbls>
          <c:showLegendKey val="0"/>
          <c:showVal val="0"/>
          <c:showCatName val="0"/>
          <c:showSerName val="0"/>
          <c:showPercent val="0"/>
          <c:showBubbleSize val="0"/>
        </c:dLbls>
        <c:gapWidth val="150"/>
        <c:axId val="446504744"/>
        <c:axId val="44650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46504744"/>
        <c:axId val="446505136"/>
      </c:lineChart>
      <c:dateAx>
        <c:axId val="446504744"/>
        <c:scaling>
          <c:orientation val="minMax"/>
        </c:scaling>
        <c:delete val="1"/>
        <c:axPos val="b"/>
        <c:numFmt formatCode="ge" sourceLinked="1"/>
        <c:majorTickMark val="none"/>
        <c:minorTickMark val="none"/>
        <c:tickLblPos val="none"/>
        <c:crossAx val="446505136"/>
        <c:crosses val="autoZero"/>
        <c:auto val="1"/>
        <c:lblOffset val="100"/>
        <c:baseTimeUnit val="years"/>
      </c:dateAx>
      <c:valAx>
        <c:axId val="44650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0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100.9</c:v>
                </c:pt>
                <c:pt idx="1">
                  <c:v>100.98</c:v>
                </c:pt>
                <c:pt idx="2">
                  <c:v>101.19</c:v>
                </c:pt>
                <c:pt idx="3">
                  <c:v>100.13</c:v>
                </c:pt>
                <c:pt idx="4">
                  <c:v>100.13</c:v>
                </c:pt>
              </c:numCache>
            </c:numRef>
          </c:val>
        </c:ser>
        <c:dLbls>
          <c:showLegendKey val="0"/>
          <c:showVal val="0"/>
          <c:showCatName val="0"/>
          <c:showSerName val="0"/>
          <c:showPercent val="0"/>
          <c:showBubbleSize val="0"/>
        </c:dLbls>
        <c:gapWidth val="150"/>
        <c:axId val="446506312"/>
        <c:axId val="4465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46506312"/>
        <c:axId val="446506704"/>
      </c:lineChart>
      <c:dateAx>
        <c:axId val="446506312"/>
        <c:scaling>
          <c:orientation val="minMax"/>
        </c:scaling>
        <c:delete val="1"/>
        <c:axPos val="b"/>
        <c:numFmt formatCode="ge" sourceLinked="1"/>
        <c:majorTickMark val="none"/>
        <c:minorTickMark val="none"/>
        <c:tickLblPos val="none"/>
        <c:crossAx val="446506704"/>
        <c:crosses val="autoZero"/>
        <c:auto val="1"/>
        <c:lblOffset val="100"/>
        <c:baseTimeUnit val="years"/>
      </c:dateAx>
      <c:valAx>
        <c:axId val="4465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5606545</v>
      </c>
      <c r="AM8" s="61"/>
      <c r="AN8" s="61"/>
      <c r="AO8" s="61"/>
      <c r="AP8" s="61"/>
      <c r="AQ8" s="61"/>
      <c r="AR8" s="61"/>
      <c r="AS8" s="61"/>
      <c r="AT8" s="51">
        <f>データ!$S$6</f>
        <v>8400.93</v>
      </c>
      <c r="AU8" s="52"/>
      <c r="AV8" s="52"/>
      <c r="AW8" s="52"/>
      <c r="AX8" s="52"/>
      <c r="AY8" s="52"/>
      <c r="AZ8" s="52"/>
      <c r="BA8" s="52"/>
      <c r="BB8" s="53">
        <f>データ!$T$6</f>
        <v>667.37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78.02</v>
      </c>
      <c r="J10" s="52"/>
      <c r="K10" s="52"/>
      <c r="L10" s="52"/>
      <c r="M10" s="52"/>
      <c r="N10" s="52"/>
      <c r="O10" s="64"/>
      <c r="P10" s="53">
        <f>データ!$P$6</f>
        <v>100</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4965099</v>
      </c>
      <c r="AM10" s="61"/>
      <c r="AN10" s="61"/>
      <c r="AO10" s="61"/>
      <c r="AP10" s="61"/>
      <c r="AQ10" s="61"/>
      <c r="AR10" s="61"/>
      <c r="AS10" s="61"/>
      <c r="AT10" s="51">
        <f>データ!$V$6</f>
        <v>3736.55</v>
      </c>
      <c r="AU10" s="52"/>
      <c r="AV10" s="52"/>
      <c r="AW10" s="52"/>
      <c r="AX10" s="52"/>
      <c r="AY10" s="52"/>
      <c r="AZ10" s="52"/>
      <c r="BA10" s="52"/>
      <c r="BB10" s="53">
        <f>データ!$W$6</f>
        <v>1328.79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280003</v>
      </c>
      <c r="D6" s="34">
        <f t="shared" si="3"/>
        <v>46</v>
      </c>
      <c r="E6" s="34">
        <f t="shared" si="3"/>
        <v>1</v>
      </c>
      <c r="F6" s="34">
        <f t="shared" si="3"/>
        <v>0</v>
      </c>
      <c r="G6" s="34">
        <f t="shared" si="3"/>
        <v>2</v>
      </c>
      <c r="H6" s="34" t="str">
        <f t="shared" si="3"/>
        <v>兵庫県</v>
      </c>
      <c r="I6" s="34" t="str">
        <f t="shared" si="3"/>
        <v>法適用</v>
      </c>
      <c r="J6" s="34" t="str">
        <f t="shared" si="3"/>
        <v>水道事業</v>
      </c>
      <c r="K6" s="34" t="str">
        <f t="shared" si="3"/>
        <v>用水供給事業</v>
      </c>
      <c r="L6" s="34" t="str">
        <f t="shared" si="3"/>
        <v>B</v>
      </c>
      <c r="M6" s="34">
        <f t="shared" si="3"/>
        <v>0</v>
      </c>
      <c r="N6" s="35" t="str">
        <f t="shared" si="3"/>
        <v>-</v>
      </c>
      <c r="O6" s="35">
        <f t="shared" si="3"/>
        <v>78.02</v>
      </c>
      <c r="P6" s="35">
        <f t="shared" si="3"/>
        <v>100</v>
      </c>
      <c r="Q6" s="35">
        <f t="shared" si="3"/>
        <v>0</v>
      </c>
      <c r="R6" s="35">
        <f t="shared" si="3"/>
        <v>5606545</v>
      </c>
      <c r="S6" s="35">
        <f t="shared" si="3"/>
        <v>8400.93</v>
      </c>
      <c r="T6" s="35">
        <f t="shared" si="3"/>
        <v>667.37</v>
      </c>
      <c r="U6" s="35">
        <f t="shared" si="3"/>
        <v>4965099</v>
      </c>
      <c r="V6" s="35">
        <f t="shared" si="3"/>
        <v>3736.55</v>
      </c>
      <c r="W6" s="35">
        <f t="shared" si="3"/>
        <v>1328.79</v>
      </c>
      <c r="X6" s="36">
        <f>IF(X7="",NA(),X7)</f>
        <v>115.24</v>
      </c>
      <c r="Y6" s="36">
        <f t="shared" ref="Y6:AG6" si="4">IF(Y7="",NA(),Y7)</f>
        <v>116.14</v>
      </c>
      <c r="Z6" s="36">
        <f t="shared" si="4"/>
        <v>116.49</v>
      </c>
      <c r="AA6" s="36">
        <f t="shared" si="4"/>
        <v>118.46</v>
      </c>
      <c r="AB6" s="36">
        <f t="shared" si="4"/>
        <v>112.03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1156.43</v>
      </c>
      <c r="AU6" s="36">
        <f t="shared" ref="AU6:BC6" si="6">IF(AU7="",NA(),AU7)</f>
        <v>1075.75</v>
      </c>
      <c r="AV6" s="36">
        <f t="shared" si="6"/>
        <v>196.8</v>
      </c>
      <c r="AW6" s="36">
        <f t="shared" si="6"/>
        <v>213.02</v>
      </c>
      <c r="AX6" s="36">
        <f t="shared" si="6"/>
        <v>190.16</v>
      </c>
      <c r="AY6" s="36">
        <f t="shared" si="6"/>
        <v>654.97</v>
      </c>
      <c r="AZ6" s="36">
        <f t="shared" si="6"/>
        <v>634.53</v>
      </c>
      <c r="BA6" s="36">
        <f t="shared" si="6"/>
        <v>200.22</v>
      </c>
      <c r="BB6" s="36">
        <f t="shared" si="6"/>
        <v>212.95</v>
      </c>
      <c r="BC6" s="36">
        <f t="shared" si="6"/>
        <v>224.41</v>
      </c>
      <c r="BD6" s="35" t="str">
        <f>IF(BD7="","",IF(BD7="-","【-】","【"&amp;SUBSTITUTE(TEXT(BD7,"#,##0.00"),"-","△")&amp;"】"))</f>
        <v>【224.41】</v>
      </c>
      <c r="BE6" s="36">
        <f>IF(BE7="",NA(),BE7)</f>
        <v>435.9</v>
      </c>
      <c r="BF6" s="36">
        <f t="shared" ref="BF6:BN6" si="7">IF(BF7="",NA(),BF7)</f>
        <v>384.7</v>
      </c>
      <c r="BG6" s="36">
        <f t="shared" si="7"/>
        <v>337.96</v>
      </c>
      <c r="BH6" s="36">
        <f t="shared" si="7"/>
        <v>296.35000000000002</v>
      </c>
      <c r="BI6" s="36">
        <f t="shared" si="7"/>
        <v>272.14999999999998</v>
      </c>
      <c r="BJ6" s="36">
        <f t="shared" si="7"/>
        <v>383.75</v>
      </c>
      <c r="BK6" s="36">
        <f t="shared" si="7"/>
        <v>368.94</v>
      </c>
      <c r="BL6" s="36">
        <f t="shared" si="7"/>
        <v>351.06</v>
      </c>
      <c r="BM6" s="36">
        <f t="shared" si="7"/>
        <v>333.48</v>
      </c>
      <c r="BN6" s="36">
        <f t="shared" si="7"/>
        <v>320.31</v>
      </c>
      <c r="BO6" s="35" t="str">
        <f>IF(BO7="","",IF(BO7="-","【-】","【"&amp;SUBSTITUTE(TEXT(BO7,"#,##0.00"),"-","△")&amp;"】"))</f>
        <v>【320.31】</v>
      </c>
      <c r="BP6" s="36">
        <f>IF(BP7="",NA(),BP7)</f>
        <v>111.41</v>
      </c>
      <c r="BQ6" s="36">
        <f t="shared" ref="BQ6:BY6" si="8">IF(BQ7="",NA(),BQ7)</f>
        <v>112.5</v>
      </c>
      <c r="BR6" s="36">
        <f t="shared" si="8"/>
        <v>114.48</v>
      </c>
      <c r="BS6" s="36">
        <f t="shared" si="8"/>
        <v>116.37</v>
      </c>
      <c r="BT6" s="36">
        <f t="shared" si="8"/>
        <v>110.07</v>
      </c>
      <c r="BU6" s="36">
        <f t="shared" si="8"/>
        <v>110.39</v>
      </c>
      <c r="BV6" s="36">
        <f t="shared" si="8"/>
        <v>111.12</v>
      </c>
      <c r="BW6" s="36">
        <f t="shared" si="8"/>
        <v>112.92</v>
      </c>
      <c r="BX6" s="36">
        <f t="shared" si="8"/>
        <v>112.81</v>
      </c>
      <c r="BY6" s="36">
        <f t="shared" si="8"/>
        <v>113.88</v>
      </c>
      <c r="BZ6" s="35" t="str">
        <f>IF(BZ7="","",IF(BZ7="-","【-】","【"&amp;SUBSTITUTE(TEXT(BZ7,"#,##0.00"),"-","△")&amp;"】"))</f>
        <v>【113.88】</v>
      </c>
      <c r="CA6" s="36">
        <f>IF(CA7="",NA(),CA7)</f>
        <v>116.96</v>
      </c>
      <c r="CB6" s="36">
        <f t="shared" ref="CB6:CJ6" si="9">IF(CB7="",NA(),CB7)</f>
        <v>116.84</v>
      </c>
      <c r="CC6" s="36">
        <f t="shared" si="9"/>
        <v>114.85</v>
      </c>
      <c r="CD6" s="36">
        <f t="shared" si="9"/>
        <v>112.58</v>
      </c>
      <c r="CE6" s="36">
        <f t="shared" si="9"/>
        <v>114.01</v>
      </c>
      <c r="CF6" s="36">
        <f t="shared" si="9"/>
        <v>76.81</v>
      </c>
      <c r="CG6" s="36">
        <f t="shared" si="9"/>
        <v>75.75</v>
      </c>
      <c r="CH6" s="36">
        <f t="shared" si="9"/>
        <v>75.3</v>
      </c>
      <c r="CI6" s="36">
        <f t="shared" si="9"/>
        <v>75.3</v>
      </c>
      <c r="CJ6" s="36">
        <f t="shared" si="9"/>
        <v>74.02</v>
      </c>
      <c r="CK6" s="35" t="str">
        <f>IF(CK7="","",IF(CK7="-","【-】","【"&amp;SUBSTITUTE(TEXT(CK7,"#,##0.00"),"-","△")&amp;"】"))</f>
        <v>【74.02】</v>
      </c>
      <c r="CL6" s="36">
        <f>IF(CL7="",NA(),CL7)</f>
        <v>64.52</v>
      </c>
      <c r="CM6" s="36">
        <f t="shared" ref="CM6:CU6" si="10">IF(CM7="",NA(),CM7)</f>
        <v>63.72</v>
      </c>
      <c r="CN6" s="36">
        <f t="shared" si="10"/>
        <v>63.69</v>
      </c>
      <c r="CO6" s="36">
        <f t="shared" si="10"/>
        <v>64.59</v>
      </c>
      <c r="CP6" s="36">
        <f t="shared" si="10"/>
        <v>64.78</v>
      </c>
      <c r="CQ6" s="36">
        <f t="shared" si="10"/>
        <v>64.55</v>
      </c>
      <c r="CR6" s="36">
        <f t="shared" si="10"/>
        <v>64.12</v>
      </c>
      <c r="CS6" s="36">
        <f t="shared" si="10"/>
        <v>62.69</v>
      </c>
      <c r="CT6" s="36">
        <f t="shared" si="10"/>
        <v>61.82</v>
      </c>
      <c r="CU6" s="36">
        <f t="shared" si="10"/>
        <v>61.66</v>
      </c>
      <c r="CV6" s="35" t="str">
        <f>IF(CV7="","",IF(CV7="-","【-】","【"&amp;SUBSTITUTE(TEXT(CV7,"#,##0.00"),"-","△")&amp;"】"))</f>
        <v>【61.66】</v>
      </c>
      <c r="CW6" s="36">
        <f>IF(CW7="",NA(),CW7)</f>
        <v>100.9</v>
      </c>
      <c r="CX6" s="36">
        <f t="shared" ref="CX6:DF6" si="11">IF(CX7="",NA(),CX7)</f>
        <v>100.98</v>
      </c>
      <c r="CY6" s="36">
        <f t="shared" si="11"/>
        <v>101.19</v>
      </c>
      <c r="CZ6" s="36">
        <f t="shared" si="11"/>
        <v>100.13</v>
      </c>
      <c r="DA6" s="36">
        <f t="shared" si="11"/>
        <v>100.13</v>
      </c>
      <c r="DB6" s="36">
        <f t="shared" si="11"/>
        <v>99.93</v>
      </c>
      <c r="DC6" s="36">
        <f t="shared" si="11"/>
        <v>100.12</v>
      </c>
      <c r="DD6" s="36">
        <f t="shared" si="11"/>
        <v>100.12</v>
      </c>
      <c r="DE6" s="36">
        <f t="shared" si="11"/>
        <v>100.03</v>
      </c>
      <c r="DF6" s="36">
        <f t="shared" si="11"/>
        <v>100.05</v>
      </c>
      <c r="DG6" s="35" t="str">
        <f>IF(DG7="","",IF(DG7="-","【-】","【"&amp;SUBSTITUTE(TEXT(DG7,"#,##0.00"),"-","△")&amp;"】"))</f>
        <v>【100.05】</v>
      </c>
      <c r="DH6" s="36">
        <f>IF(DH7="",NA(),DH7)</f>
        <v>31.61</v>
      </c>
      <c r="DI6" s="36">
        <f t="shared" ref="DI6:DQ6" si="12">IF(DI7="",NA(),DI7)</f>
        <v>33.39</v>
      </c>
      <c r="DJ6" s="36">
        <f t="shared" si="12"/>
        <v>44.18</v>
      </c>
      <c r="DK6" s="36">
        <f t="shared" si="12"/>
        <v>46.11</v>
      </c>
      <c r="DL6" s="36">
        <f t="shared" si="12"/>
        <v>47.59</v>
      </c>
      <c r="DM6" s="36">
        <f t="shared" si="12"/>
        <v>38.86</v>
      </c>
      <c r="DN6" s="36">
        <f t="shared" si="12"/>
        <v>39.81</v>
      </c>
      <c r="DO6" s="36">
        <f t="shared" si="12"/>
        <v>51.44</v>
      </c>
      <c r="DP6" s="36">
        <f t="shared" si="12"/>
        <v>52.4</v>
      </c>
      <c r="DQ6" s="36">
        <f t="shared" si="12"/>
        <v>53.56</v>
      </c>
      <c r="DR6" s="35" t="str">
        <f>IF(DR7="","",IF(DR7="-","【-】","【"&amp;SUBSTITUTE(TEXT(DR7,"#,##0.00"),"-","△")&amp;"】"))</f>
        <v>【53.56】</v>
      </c>
      <c r="DS6" s="36">
        <f>IF(DS7="",NA(),DS7)</f>
        <v>2.5299999999999998</v>
      </c>
      <c r="DT6" s="36">
        <f t="shared" ref="DT6:EB6" si="13">IF(DT7="",NA(),DT7)</f>
        <v>5.64</v>
      </c>
      <c r="DU6" s="36">
        <f t="shared" si="13"/>
        <v>23.71</v>
      </c>
      <c r="DV6" s="36">
        <f t="shared" si="13"/>
        <v>28.04</v>
      </c>
      <c r="DW6" s="36">
        <f t="shared" si="13"/>
        <v>32.799999999999997</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6">
        <f t="shared" si="14"/>
        <v>0.06</v>
      </c>
      <c r="EH6" s="36">
        <f t="shared" si="14"/>
        <v>0.15</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280003</v>
      </c>
      <c r="D7" s="38">
        <v>46</v>
      </c>
      <c r="E7" s="38">
        <v>1</v>
      </c>
      <c r="F7" s="38">
        <v>0</v>
      </c>
      <c r="G7" s="38">
        <v>2</v>
      </c>
      <c r="H7" s="38" t="s">
        <v>105</v>
      </c>
      <c r="I7" s="38" t="s">
        <v>106</v>
      </c>
      <c r="J7" s="38" t="s">
        <v>107</v>
      </c>
      <c r="K7" s="38" t="s">
        <v>108</v>
      </c>
      <c r="L7" s="38" t="s">
        <v>109</v>
      </c>
      <c r="M7" s="38"/>
      <c r="N7" s="39" t="s">
        <v>110</v>
      </c>
      <c r="O7" s="39">
        <v>78.02</v>
      </c>
      <c r="P7" s="39">
        <v>100</v>
      </c>
      <c r="Q7" s="39">
        <v>0</v>
      </c>
      <c r="R7" s="39">
        <v>5606545</v>
      </c>
      <c r="S7" s="39">
        <v>8400.93</v>
      </c>
      <c r="T7" s="39">
        <v>667.37</v>
      </c>
      <c r="U7" s="39">
        <v>4965099</v>
      </c>
      <c r="V7" s="39">
        <v>3736.55</v>
      </c>
      <c r="W7" s="39">
        <v>1328.79</v>
      </c>
      <c r="X7" s="39">
        <v>115.24</v>
      </c>
      <c r="Y7" s="39">
        <v>116.14</v>
      </c>
      <c r="Z7" s="39">
        <v>116.49</v>
      </c>
      <c r="AA7" s="39">
        <v>118.46</v>
      </c>
      <c r="AB7" s="39">
        <v>112.03</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1156.43</v>
      </c>
      <c r="AU7" s="39">
        <v>1075.75</v>
      </c>
      <c r="AV7" s="39">
        <v>196.8</v>
      </c>
      <c r="AW7" s="39">
        <v>213.02</v>
      </c>
      <c r="AX7" s="39">
        <v>190.16</v>
      </c>
      <c r="AY7" s="39">
        <v>654.97</v>
      </c>
      <c r="AZ7" s="39">
        <v>634.53</v>
      </c>
      <c r="BA7" s="39">
        <v>200.22</v>
      </c>
      <c r="BB7" s="39">
        <v>212.95</v>
      </c>
      <c r="BC7" s="39">
        <v>224.41</v>
      </c>
      <c r="BD7" s="39">
        <v>224.41</v>
      </c>
      <c r="BE7" s="39">
        <v>435.9</v>
      </c>
      <c r="BF7" s="39">
        <v>384.7</v>
      </c>
      <c r="BG7" s="39">
        <v>337.96</v>
      </c>
      <c r="BH7" s="39">
        <v>296.35000000000002</v>
      </c>
      <c r="BI7" s="39">
        <v>272.14999999999998</v>
      </c>
      <c r="BJ7" s="39">
        <v>383.75</v>
      </c>
      <c r="BK7" s="39">
        <v>368.94</v>
      </c>
      <c r="BL7" s="39">
        <v>351.06</v>
      </c>
      <c r="BM7" s="39">
        <v>333.48</v>
      </c>
      <c r="BN7" s="39">
        <v>320.31</v>
      </c>
      <c r="BO7" s="39">
        <v>320.31</v>
      </c>
      <c r="BP7" s="39">
        <v>111.41</v>
      </c>
      <c r="BQ7" s="39">
        <v>112.5</v>
      </c>
      <c r="BR7" s="39">
        <v>114.48</v>
      </c>
      <c r="BS7" s="39">
        <v>116.37</v>
      </c>
      <c r="BT7" s="39">
        <v>110.07</v>
      </c>
      <c r="BU7" s="39">
        <v>110.39</v>
      </c>
      <c r="BV7" s="39">
        <v>111.12</v>
      </c>
      <c r="BW7" s="39">
        <v>112.92</v>
      </c>
      <c r="BX7" s="39">
        <v>112.81</v>
      </c>
      <c r="BY7" s="39">
        <v>113.88</v>
      </c>
      <c r="BZ7" s="39">
        <v>113.88</v>
      </c>
      <c r="CA7" s="39">
        <v>116.96</v>
      </c>
      <c r="CB7" s="39">
        <v>116.84</v>
      </c>
      <c r="CC7" s="39">
        <v>114.85</v>
      </c>
      <c r="CD7" s="39">
        <v>112.58</v>
      </c>
      <c r="CE7" s="39">
        <v>114.01</v>
      </c>
      <c r="CF7" s="39">
        <v>76.81</v>
      </c>
      <c r="CG7" s="39">
        <v>75.75</v>
      </c>
      <c r="CH7" s="39">
        <v>75.3</v>
      </c>
      <c r="CI7" s="39">
        <v>75.3</v>
      </c>
      <c r="CJ7" s="39">
        <v>74.02</v>
      </c>
      <c r="CK7" s="39">
        <v>74.02</v>
      </c>
      <c r="CL7" s="39">
        <v>64.52</v>
      </c>
      <c r="CM7" s="39">
        <v>63.72</v>
      </c>
      <c r="CN7" s="39">
        <v>63.69</v>
      </c>
      <c r="CO7" s="39">
        <v>64.59</v>
      </c>
      <c r="CP7" s="39">
        <v>64.78</v>
      </c>
      <c r="CQ7" s="39">
        <v>64.55</v>
      </c>
      <c r="CR7" s="39">
        <v>64.12</v>
      </c>
      <c r="CS7" s="39">
        <v>62.69</v>
      </c>
      <c r="CT7" s="39">
        <v>61.82</v>
      </c>
      <c r="CU7" s="39">
        <v>61.66</v>
      </c>
      <c r="CV7" s="39">
        <v>61.66</v>
      </c>
      <c r="CW7" s="39">
        <v>100.9</v>
      </c>
      <c r="CX7" s="39">
        <v>100.98</v>
      </c>
      <c r="CY7" s="39">
        <v>101.19</v>
      </c>
      <c r="CZ7" s="39">
        <v>100.13</v>
      </c>
      <c r="DA7" s="39">
        <v>100.13</v>
      </c>
      <c r="DB7" s="39">
        <v>99.93</v>
      </c>
      <c r="DC7" s="39">
        <v>100.12</v>
      </c>
      <c r="DD7" s="39">
        <v>100.12</v>
      </c>
      <c r="DE7" s="39">
        <v>100.03</v>
      </c>
      <c r="DF7" s="39">
        <v>100.05</v>
      </c>
      <c r="DG7" s="39">
        <v>100.05</v>
      </c>
      <c r="DH7" s="39">
        <v>31.61</v>
      </c>
      <c r="DI7" s="39">
        <v>33.39</v>
      </c>
      <c r="DJ7" s="39">
        <v>44.18</v>
      </c>
      <c r="DK7" s="39">
        <v>46.11</v>
      </c>
      <c r="DL7" s="39">
        <v>47.59</v>
      </c>
      <c r="DM7" s="39">
        <v>38.86</v>
      </c>
      <c r="DN7" s="39">
        <v>39.81</v>
      </c>
      <c r="DO7" s="39">
        <v>51.44</v>
      </c>
      <c r="DP7" s="39">
        <v>52.4</v>
      </c>
      <c r="DQ7" s="39">
        <v>53.56</v>
      </c>
      <c r="DR7" s="39">
        <v>53.56</v>
      </c>
      <c r="DS7" s="39">
        <v>2.5299999999999998</v>
      </c>
      <c r="DT7" s="39">
        <v>5.64</v>
      </c>
      <c r="DU7" s="39">
        <v>23.71</v>
      </c>
      <c r="DV7" s="39">
        <v>28.04</v>
      </c>
      <c r="DW7" s="39">
        <v>32.799999999999997</v>
      </c>
      <c r="DX7" s="39">
        <v>12.13</v>
      </c>
      <c r="DY7" s="39">
        <v>13.72</v>
      </c>
      <c r="DZ7" s="39">
        <v>16.77</v>
      </c>
      <c r="EA7" s="39">
        <v>18.05</v>
      </c>
      <c r="EB7" s="39">
        <v>19.440000000000001</v>
      </c>
      <c r="EC7" s="39">
        <v>19.440000000000001</v>
      </c>
      <c r="ED7" s="39">
        <v>0</v>
      </c>
      <c r="EE7" s="39">
        <v>0</v>
      </c>
      <c r="EF7" s="39">
        <v>0</v>
      </c>
      <c r="EG7" s="39">
        <v>0.06</v>
      </c>
      <c r="EH7" s="39">
        <v>0.15</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2018-02-21T01:23:32Z</cp:lastPrinted>
  <dcterms:created xsi:type="dcterms:W3CDTF">2017-12-25T01:32:14Z</dcterms:created>
  <dcterms:modified xsi:type="dcterms:W3CDTF">2018-02-22T15:00:26Z</dcterms:modified>
</cp:coreProperties>
</file>