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LZ8" i="5"/>
  <c r="LQ8" i="5"/>
  <c r="LS12" i="5" s="1"/>
  <c r="LP8" i="5"/>
  <c r="LG8" i="5"/>
  <c r="LF8" i="5"/>
  <c r="KW8" i="5"/>
  <c r="LA12" i="5" s="1"/>
  <c r="KV8" i="5"/>
  <c r="KU8" i="5"/>
  <c r="KL8" i="5"/>
  <c r="KP12" i="5" s="1"/>
  <c r="KK8" i="5"/>
  <c r="KB8" i="5"/>
  <c r="KA8" i="5"/>
  <c r="JR8" i="5"/>
  <c r="JU12" i="5" s="1"/>
  <c r="JQ8" i="5"/>
  <c r="JH8" i="5"/>
  <c r="JH12" i="5" s="1"/>
  <c r="JG8" i="5"/>
  <c r="IX8" i="5"/>
  <c r="IY12" i="5" s="1"/>
  <c r="IW8" i="5"/>
  <c r="IV8" i="5"/>
  <c r="IM8" i="5"/>
  <c r="IL8" i="5"/>
  <c r="IC8" i="5"/>
  <c r="IE12" i="5" s="1"/>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GD8" i="5" s="1"/>
  <c r="L6" i="5"/>
  <c r="K6" i="5"/>
  <c r="J6" i="5"/>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F5" i="4"/>
  <c r="N3" i="4"/>
  <c r="F3" i="4"/>
  <c r="B1" i="4"/>
  <c r="B5" i="4" l="1"/>
  <c r="MD16" i="5"/>
  <c r="KO16" i="5"/>
  <c r="JA16" i="5"/>
  <c r="HL16" i="5"/>
  <c r="FW16" i="5"/>
  <c r="EH16" i="5"/>
  <c r="CS16" i="5"/>
  <c r="BB16" i="5"/>
  <c r="LT16" i="5"/>
  <c r="KE16" i="5"/>
  <c r="IP16" i="5"/>
  <c r="HB16" i="5"/>
  <c r="FM16" i="5"/>
  <c r="DX16" i="5"/>
  <c r="CI16" i="5"/>
  <c r="LJ16" i="5"/>
  <c r="JU16" i="5"/>
  <c r="IF16" i="5"/>
  <c r="GQ16" i="5"/>
  <c r="FC16" i="5"/>
  <c r="DN16" i="5"/>
  <c r="MN16" i="5"/>
  <c r="KZ16" i="5"/>
  <c r="JK16" i="5"/>
  <c r="HV16" i="5"/>
  <c r="GG16" i="5"/>
  <c r="ER16" i="5"/>
  <c r="DD16" i="5"/>
  <c r="BM16" i="5"/>
  <c r="LT10" i="5"/>
  <c r="KE10" i="5"/>
  <c r="IP10" i="5"/>
  <c r="HB10" i="5"/>
  <c r="FM10" i="5"/>
  <c r="DX10" i="5"/>
  <c r="CI10" i="5"/>
  <c r="L11" i="4"/>
  <c r="LJ10" i="5"/>
  <c r="JU10" i="5"/>
  <c r="IF10" i="5"/>
  <c r="GQ10" i="5"/>
  <c r="FC10" i="5"/>
  <c r="DN10" i="5"/>
  <c r="BX10" i="5"/>
  <c r="BX16" i="5"/>
  <c r="MN10" i="5"/>
  <c r="KZ10" i="5"/>
  <c r="JK10" i="5"/>
  <c r="HV10" i="5"/>
  <c r="GG10" i="5"/>
  <c r="ER10" i="5"/>
  <c r="DD10" i="5"/>
  <c r="BM10" i="5"/>
  <c r="MD10" i="5"/>
  <c r="KO10" i="5"/>
  <c r="JA10" i="5"/>
  <c r="HL10" i="5"/>
  <c r="FW10" i="5"/>
  <c r="EH10" i="5"/>
  <c r="CS10" i="5"/>
  <c r="BB10" i="5"/>
  <c r="GG18" i="5"/>
  <c r="GF18" i="5"/>
  <c r="GE18" i="5"/>
  <c r="GH18" i="5"/>
  <c r="GD18" i="5"/>
  <c r="GE12" i="5"/>
  <c r="GH12" i="5"/>
  <c r="GD12" i="5"/>
  <c r="GG12" i="5"/>
  <c r="GF12" i="5"/>
  <c r="GZ18" i="5"/>
  <c r="HB12" i="5"/>
  <c r="HC18" i="5"/>
  <c r="GY18" i="5"/>
  <c r="HB18" i="5"/>
  <c r="HA18" i="5"/>
  <c r="HC12" i="5"/>
  <c r="HV18" i="5"/>
  <c r="HT12" i="5"/>
  <c r="HU18" i="5"/>
  <c r="HT18" i="5"/>
  <c r="HW18" i="5"/>
  <c r="HS18" i="5"/>
  <c r="HU12" i="5"/>
  <c r="IN18" i="5"/>
  <c r="IP12" i="5"/>
  <c r="IQ18" i="5"/>
  <c r="IM18" i="5"/>
  <c r="IP18" i="5"/>
  <c r="IO18" i="5"/>
  <c r="IQ12" i="5"/>
  <c r="IM12" i="5"/>
  <c r="LI18" i="5"/>
  <c r="LK12" i="5"/>
  <c r="LG12" i="5"/>
  <c r="LH18" i="5"/>
  <c r="LK18" i="5"/>
  <c r="LG18" i="5"/>
  <c r="LJ18" i="5"/>
  <c r="LH12" i="5"/>
  <c r="ME18" i="5"/>
  <c r="MA18" i="5"/>
  <c r="MC12" i="5"/>
  <c r="MD18" i="5"/>
  <c r="MC18" i="5"/>
  <c r="MB18" i="5"/>
  <c r="MD12" i="5"/>
  <c r="B10" i="5"/>
  <c r="F10" i="5"/>
  <c r="GY12" i="5"/>
  <c r="HJ12" i="5"/>
  <c r="HW12" i="5"/>
  <c r="IO12" i="5"/>
  <c r="KM12" i="5"/>
  <c r="EZ8" i="5"/>
  <c r="FT8" i="5"/>
  <c r="GN8" i="5"/>
  <c r="JK18" i="5"/>
  <c r="JI12" i="5"/>
  <c r="JJ18" i="5"/>
  <c r="JI18" i="5"/>
  <c r="JL18" i="5"/>
  <c r="JH18" i="5"/>
  <c r="JJ12" i="5"/>
  <c r="KC18" i="5"/>
  <c r="KE12" i="5"/>
  <c r="KF18" i="5"/>
  <c r="KB18" i="5"/>
  <c r="KE18" i="5"/>
  <c r="KD18" i="5"/>
  <c r="KF12" i="5"/>
  <c r="KB12" i="5"/>
  <c r="C10" i="5"/>
  <c r="GZ12" i="5"/>
  <c r="IX12" i="5"/>
  <c r="JK12" i="5"/>
  <c r="KC12" i="5"/>
  <c r="LI12" i="5"/>
  <c r="MA12" i="5"/>
  <c r="HM18" i="5"/>
  <c r="HI18" i="5"/>
  <c r="HK12" i="5"/>
  <c r="HL18" i="5"/>
  <c r="HK18" i="5"/>
  <c r="HJ18" i="5"/>
  <c r="HL12" i="5"/>
  <c r="IE18" i="5"/>
  <c r="IG12" i="5"/>
  <c r="IC12" i="5"/>
  <c r="ID18" i="5"/>
  <c r="IG18" i="5"/>
  <c r="IC18" i="5"/>
  <c r="IF18" i="5"/>
  <c r="ID12" i="5"/>
  <c r="KZ18" i="5"/>
  <c r="KX12" i="5"/>
  <c r="KY18" i="5"/>
  <c r="KX18" i="5"/>
  <c r="LA18" i="5"/>
  <c r="KW18" i="5"/>
  <c r="KY12" i="5"/>
  <c r="LR18" i="5"/>
  <c r="LT12" i="5"/>
  <c r="LU18" i="5"/>
  <c r="LQ18" i="5"/>
  <c r="LT18" i="5"/>
  <c r="LS18" i="5"/>
  <c r="LU12" i="5"/>
  <c r="LQ12" i="5"/>
  <c r="MN18" i="5"/>
  <c r="ML12" i="5"/>
  <c r="MM18" i="5"/>
  <c r="MO12" i="5"/>
  <c r="MK12" i="5"/>
  <c r="ML18" i="5"/>
  <c r="MO18" i="5"/>
  <c r="MK18" i="5"/>
  <c r="MM12" i="5"/>
  <c r="D10" i="5"/>
  <c r="HA12" i="5"/>
  <c r="HS12" i="5"/>
  <c r="IF12" i="5"/>
  <c r="JL12" i="5"/>
  <c r="KD12" i="5"/>
  <c r="KW12" i="5"/>
  <c r="LJ12" i="5"/>
  <c r="MB12" i="5"/>
  <c r="FJ8" i="5"/>
  <c r="JB18" i="5"/>
  <c r="IX18" i="5"/>
  <c r="IZ12" i="5"/>
  <c r="JA18" i="5"/>
  <c r="IZ18" i="5"/>
  <c r="IY18" i="5"/>
  <c r="JA12" i="5"/>
  <c r="JT18" i="5"/>
  <c r="JV12" i="5"/>
  <c r="JR12" i="5"/>
  <c r="JS18" i="5"/>
  <c r="JV18" i="5"/>
  <c r="JR18" i="5"/>
  <c r="JU18" i="5"/>
  <c r="JS12" i="5"/>
  <c r="KP18" i="5"/>
  <c r="KL18" i="5"/>
  <c r="KN12" i="5"/>
  <c r="KO18" i="5"/>
  <c r="KN18" i="5"/>
  <c r="KM18" i="5"/>
  <c r="KO12" i="5"/>
  <c r="HI12" i="5"/>
  <c r="HV12" i="5"/>
  <c r="IN12" i="5"/>
  <c r="JB12" i="5"/>
  <c r="JT12" i="5"/>
  <c r="KL12" i="5"/>
  <c r="KZ12" i="5"/>
  <c r="LR12" i="5"/>
  <c r="ME12" i="5"/>
  <c r="MM16" i="5" l="1"/>
  <c r="KY16" i="5"/>
  <c r="JJ16" i="5"/>
  <c r="HU16" i="5"/>
  <c r="GF16" i="5"/>
  <c r="EQ16" i="5"/>
  <c r="DC16" i="5"/>
  <c r="BL16" i="5"/>
  <c r="MC16" i="5"/>
  <c r="KN16" i="5"/>
  <c r="IZ16" i="5"/>
  <c r="HK16" i="5"/>
  <c r="FV16" i="5"/>
  <c r="EG16" i="5"/>
  <c r="CR16" i="5"/>
  <c r="BA16" i="5"/>
  <c r="LS16" i="5"/>
  <c r="KD16" i="5"/>
  <c r="IO16" i="5"/>
  <c r="HA16" i="5"/>
  <c r="FL16" i="5"/>
  <c r="DW16" i="5"/>
  <c r="LI16" i="5"/>
  <c r="JT16" i="5"/>
  <c r="IE16" i="5"/>
  <c r="GP16" i="5"/>
  <c r="FB16" i="5"/>
  <c r="DM16" i="5"/>
  <c r="BW16" i="5"/>
  <c r="MC10" i="5"/>
  <c r="KN10" i="5"/>
  <c r="IZ10" i="5"/>
  <c r="HK10" i="5"/>
  <c r="FV10" i="5"/>
  <c r="EG10" i="5"/>
  <c r="CR10" i="5"/>
  <c r="BA10" i="5"/>
  <c r="J11" i="4"/>
  <c r="CH16" i="5"/>
  <c r="LS10" i="5"/>
  <c r="KD10" i="5"/>
  <c r="IO10" i="5"/>
  <c r="HA10" i="5"/>
  <c r="FL10" i="5"/>
  <c r="DW10" i="5"/>
  <c r="CH10" i="5"/>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H16" i="5"/>
  <c r="JS16" i="5"/>
  <c r="ID16" i="5"/>
  <c r="GO16" i="5"/>
  <c r="FA16" i="5"/>
  <c r="DL16" i="5"/>
  <c r="BV16" i="5"/>
  <c r="ML16" i="5"/>
  <c r="KX16" i="5"/>
  <c r="JI16" i="5"/>
  <c r="HT16" i="5"/>
  <c r="GE16" i="5"/>
  <c r="EP16" i="5"/>
  <c r="DB16" i="5"/>
  <c r="BK16" i="5"/>
  <c r="MB16" i="5"/>
  <c r="KM16" i="5"/>
  <c r="IY16" i="5"/>
  <c r="HJ16" i="5"/>
  <c r="FU16" i="5"/>
  <c r="EF16" i="5"/>
  <c r="LR16" i="5"/>
  <c r="KC16" i="5"/>
  <c r="IN16" i="5"/>
  <c r="GZ16" i="5"/>
  <c r="FK16" i="5"/>
  <c r="DV16" i="5"/>
  <c r="CG16" i="5"/>
  <c r="CQ16" i="5"/>
  <c r="ML10" i="5"/>
  <c r="KX10" i="5"/>
  <c r="JI10" i="5"/>
  <c r="HT10" i="5"/>
  <c r="GE10" i="5"/>
  <c r="EP10" i="5"/>
  <c r="DB10" i="5"/>
  <c r="BK10" i="5"/>
  <c r="AZ16" i="5"/>
  <c r="MB10" i="5"/>
  <c r="KM10" i="5"/>
  <c r="IY10" i="5"/>
  <c r="HJ10" i="5"/>
  <c r="FU10" i="5"/>
  <c r="EF10" i="5"/>
  <c r="CQ10" i="5"/>
  <c r="AZ10" i="5"/>
  <c r="H11" i="4"/>
  <c r="LR10" i="5"/>
  <c r="KC10" i="5"/>
  <c r="IN10" i="5"/>
  <c r="GZ10" i="5"/>
  <c r="FK10" i="5"/>
  <c r="DV10" i="5"/>
  <c r="CG10" i="5"/>
  <c r="LH10" i="5"/>
  <c r="JS10" i="5"/>
  <c r="ID10" i="5"/>
  <c r="GO10" i="5"/>
  <c r="FA10" i="5"/>
  <c r="DL10" i="5"/>
  <c r="BV10" i="5"/>
  <c r="GP18" i="5"/>
  <c r="GO18" i="5"/>
  <c r="GR18" i="5"/>
  <c r="GN18" i="5"/>
  <c r="GQ18" i="5"/>
  <c r="GR12" i="5"/>
  <c r="GN12" i="5"/>
  <c r="GQ12" i="5"/>
  <c r="GP12" i="5"/>
  <c r="GO12" i="5"/>
  <c r="LU16" i="5"/>
  <c r="KF16" i="5"/>
  <c r="IQ16" i="5"/>
  <c r="HC16" i="5"/>
  <c r="FN16" i="5"/>
  <c r="DY16" i="5"/>
  <c r="CJ16" i="5"/>
  <c r="LK16" i="5"/>
  <c r="JV16" i="5"/>
  <c r="IG16" i="5"/>
  <c r="GR16" i="5"/>
  <c r="FD16" i="5"/>
  <c r="DO16" i="5"/>
  <c r="BY16" i="5"/>
  <c r="MO16" i="5"/>
  <c r="LA16" i="5"/>
  <c r="JL16" i="5"/>
  <c r="HW16" i="5"/>
  <c r="GH16" i="5"/>
  <c r="ES16" i="5"/>
  <c r="DE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BN16" i="5"/>
  <c r="LU10" i="5"/>
  <c r="KF10" i="5"/>
  <c r="IQ10" i="5"/>
  <c r="HC10" i="5"/>
  <c r="FN10" i="5"/>
  <c r="DY10" i="5"/>
  <c r="CJ10" i="5"/>
  <c r="FK18" i="5"/>
  <c r="FN18" i="5"/>
  <c r="FJ18" i="5"/>
  <c r="FM18" i="5"/>
  <c r="FL18" i="5"/>
  <c r="FM12" i="5"/>
  <c r="FL12" i="5"/>
  <c r="FK12" i="5"/>
  <c r="FN12" i="5"/>
  <c r="FJ12" i="5"/>
  <c r="FX18" i="5"/>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MA16" i="5"/>
  <c r="KL16" i="5"/>
  <c r="IX16" i="5"/>
  <c r="HI16" i="5"/>
  <c r="FT16" i="5"/>
  <c r="EE16" i="5"/>
  <c r="CP16" i="5"/>
  <c r="AY16" i="5"/>
  <c r="BJ16" i="5"/>
  <c r="LG10" i="5"/>
  <c r="JR10" i="5"/>
  <c r="IC10" i="5"/>
  <c r="GN10" i="5"/>
  <c r="EZ10" i="5"/>
  <c r="DK10" i="5"/>
  <c r="BU10" i="5"/>
  <c r="F11" i="4"/>
  <c r="MK10" i="5"/>
  <c r="KW10" i="5"/>
  <c r="JH10" i="5"/>
  <c r="HS10" i="5"/>
  <c r="GD10" i="5"/>
  <c r="EO10" i="5"/>
  <c r="DA10" i="5"/>
  <c r="BJ10" i="5"/>
  <c r="MA10" i="5"/>
  <c r="KL10" i="5"/>
  <c r="IX10" i="5"/>
  <c r="HI10" i="5"/>
  <c r="FT10" i="5"/>
  <c r="EE10" i="5"/>
  <c r="CP10" i="5"/>
  <c r="AY10" i="5"/>
  <c r="DA16" i="5"/>
  <c r="LQ10" i="5"/>
  <c r="KB10" i="5"/>
  <c r="IM10" i="5"/>
  <c r="GY10" i="5"/>
  <c r="FJ10" i="5"/>
  <c r="DU10" i="5"/>
  <c r="CF10" i="5"/>
</calcChain>
</file>

<file path=xl/sharedStrings.xml><?xml version="1.0" encoding="utf-8"?>
<sst xmlns="http://schemas.openxmlformats.org/spreadsheetml/2006/main" count="886" uniqueCount="187">
  <si>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</si>
  <si>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</si>
  <si>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</si>
  <si>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</si>
  <si>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</si>
  <si>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</si>
  <si>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</si>
  <si>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</si>
  <si>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経営状況の変化に柔軟に対応するため、未処分利益剰余金に整理し、剰余金処分を行わない。
当年度未処分利益剰余金：764,907千円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</si>
  <si>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</si>
  <si>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</si>
  <si>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</si>
  <si>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</si>
  <si>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</si>
  <si>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</si>
  <si>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</si>
  <si>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</si>
  <si>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</si>
  <si>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</si>
  <si>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</si>
  <si>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</si>
  <si>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</si>
  <si>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</si>
  <si>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</si>
  <si>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</si>
  <si>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</si>
  <si>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</si>
  <si>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</si>
  <si>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</si>
  <si>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</si>
  <si>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</si>
  <si>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</si>
  <si>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</si>
  <si>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</si>
  <si>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</si>
  <si>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</si>
  <si>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</si>
  <si>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</si>
  <si>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</si>
  <si>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</si>
  <si>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</si>
  <si>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</si>
  <si>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</si>
  <si>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</si>
  <si>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</si>
  <si>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</si>
  <si>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</si>
  <si>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</si>
  <si>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</si>
  <si>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</si>
  <si>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</si>
  <si>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</si>
  <si>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</si>
  <si>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</si>
  <si>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</si>
  <si>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</si>
  <si>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</si>
  <si>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</si>
  <si>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</si>
  <si>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</si>
  <si>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</si>
  <si>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</si>
  <si>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</si>
  <si>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</si>
  <si>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</si>
  <si>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</si>
  <si>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</si>
  <si>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</si>
  <si>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</si>
  <si>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</si>
  <si>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</si>
  <si>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</si>
  <si>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</si>
  <si>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</si>
  <si>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</si>
  <si>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</si>
  <si>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</si>
  <si>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</si>
  <si>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</si>
  <si>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</si>
  <si>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</si>
  <si>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</si>
  <si>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</si>
  <si>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</si>
  <si>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</si>
  <si>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</si>
  <si>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</si>
  <si>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</si>
  <si>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</si>
  <si>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</si>
  <si>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</si>
  <si>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</si>
  <si>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</si>
  <si>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</si>
  <si>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</si>
  <si>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</si>
  <si>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</si>
  <si>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</si>
  <si>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</si>
  <si>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</si>
  <si>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</si>
  <si>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</si>
  <si>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</si>
  <si>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</si>
  <si>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</si>
  <si>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</si>
  <si>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</si>
  <si>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</si>
  <si>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</si>
  <si>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</si>
  <si>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</si>
  <si>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</si>
  <si>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</si>
  <si>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</si>
  <si>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</si>
  <si>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</si>
  <si>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</si>
  <si>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280003</t>
  </si>
  <si>
    <t>46</t>
  </si>
  <si>
    <t>04</t>
  </si>
  <si>
    <t>0</t>
  </si>
  <si>
    <t>000</t>
  </si>
  <si>
    <t>兵庫県</t>
  </si>
  <si>
    <t>法適用</t>
  </si>
  <si>
    <t>電気事業</t>
  </si>
  <si>
    <t/>
  </si>
  <si>
    <t>-</t>
  </si>
  <si>
    <t>平成45年11月30日　網干浜太陽光発電所</t>
  </si>
  <si>
    <t>無</t>
  </si>
  <si>
    <t>関西電力株式会社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</si>
  <si>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</si>
  <si>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</si>
  <si>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</si>
  <si>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</si>
  <si>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</si>
  <si>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</si>
  <si>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</si>
  <si>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</si>
  <si>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</si>
  <si>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</si>
  <si>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</si>
  <si>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</si>
  <si>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</si>
  <si>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</si>
  <si>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</si>
  <si>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</si>
  <si>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</si>
  <si>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</si>
  <si>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</si>
  <si>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</si>
  <si>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</si>
  <si>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</si>
  <si>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</si>
  <si>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</si>
  <si>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</si>
  <si>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</si>
  <si>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</si>
  <si>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</si>
  <si>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</si>
  <si>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</si>
  <si>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</si>
  <si>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</si>
  <si>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</si>
  <si>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</si>
  <si>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</si>
  <si>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</si>
  <si>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</si>
  <si>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</si>
  <si>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</si>
  <si>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</si>
  <si>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</si>
  <si>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</si>
  <si>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</si>
  <si>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</si>
  <si>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</si>
  <si>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</si>
  <si>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</si>
  <si>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</si>
  <si>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</si>
  <si>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</si>
  <si>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</si>
  <si>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</si>
  <si>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</si>
  <si>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</si>
  <si>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・事業開始年度の平成25年度から、営業収支比率は100%を超えており、収益性を確保している。
　　　　　　　　　　　　　　　　　　　　　　　　　　・すべての発電所が年間を通して稼働している平成28年度以降は、安定した売電収入が見込まれる。　　　　　　　　　　　　　　　　　　　　　　　　　
　　　　　　　　　　　　　　　　　　　　　　　　　　・「新・企業庁経営ビジョン」（H26～H35）及び「企業庁総合経営計画」（H26～H30）に基づき、効率的な維持管理を行い、引き続き健全経営に努めていく。</t>
    <rPh sb="173" eb="174">
      <t>シン</t>
    </rPh>
    <rPh sb="175" eb="178">
      <t>キギョウチョウ</t>
    </rPh>
    <rPh sb="178" eb="180">
      <t>ケイエイ</t>
    </rPh>
    <rPh sb="194" eb="195">
      <t>オヨ</t>
    </rPh>
    <rPh sb="197" eb="200">
      <t>キギョウチョウ</t>
    </rPh>
    <rPh sb="200" eb="202">
      <t>ソウゴウ</t>
    </rPh>
    <rPh sb="202" eb="204">
      <t>ケイエイ</t>
    </rPh>
    <rPh sb="204" eb="206">
      <t>ケイカク</t>
    </rPh>
    <rPh sb="217" eb="218">
      <t>モト</t>
    </rPh>
    <rPh sb="233" eb="234">
      <t>ヒ</t>
    </rPh>
    <rPh sb="235" eb="236">
      <t>ツヅ</t>
    </rPh>
    <phoneticPr fontId="3"/>
  </si>
  <si>
    <r>
      <t>・平成25年11月の網干浜太陽光発電所の供用を皮切りに、平成28年２月には計画の12箇所すべての発電施設が竣工した。　　　　　　　　　　　　　　　　　　　　　　　　　　　　　　 
　　　　　　　　　　　　　　　　　　　　　　　　　　・平成27年度までは、施設の整備に係る過渡期であったため企業債収入や建設等に係る年度末の未払金残高等により、流動比率が大きく変動していたが、今後は安定していく見込みである。　　　　　　　　　　　　　　　　　　　　　　　　　 　　　　　　
　　　　　　　　　　　　　　　　　　　　　　　　　　</t>
    </r>
    <r>
      <rPr>
        <sz val="20"/>
        <rFont val="ＭＳ ゴシック"/>
        <family val="3"/>
        <charset val="128"/>
      </rPr>
      <t>・平成28年度は、太陽光発電施設の本格的稼働に伴い、維持管理費や減価償却費等の営業費用が増加した</t>
    </r>
    <r>
      <rPr>
        <u/>
        <sz val="20"/>
        <rFont val="ＭＳ ゴシック"/>
        <family val="3"/>
        <charset val="128"/>
      </rPr>
      <t>ことにより、供給原価が増加したものの</t>
    </r>
    <r>
      <rPr>
        <sz val="20"/>
        <rFont val="ＭＳ ゴシック"/>
        <family val="3"/>
        <charset val="128"/>
      </rPr>
      <t>、安定した売電収入を確保したことにより営業収益が増加したことなどから、経常収支比率、営業収支比率、流動比率はいずれも100％を超えており、</t>
    </r>
    <r>
      <rPr>
        <u/>
        <sz val="20"/>
        <rFont val="ＭＳ ゴシック"/>
        <family val="3"/>
        <charset val="128"/>
      </rPr>
      <t>また、EBITDAも前期を上回るなど</t>
    </r>
    <r>
      <rPr>
        <sz val="20"/>
        <rFont val="ＭＳ ゴシック"/>
        <family val="3"/>
        <charset val="128"/>
      </rPr>
      <t>収益性を確保している。　</t>
    </r>
    <rPh sb="127" eb="129">
      <t>シセツ</t>
    </rPh>
    <rPh sb="130" eb="132">
      <t>セイビ</t>
    </rPh>
    <rPh sb="133" eb="134">
      <t>カカ</t>
    </rPh>
    <rPh sb="135" eb="138">
      <t>カトキ</t>
    </rPh>
    <rPh sb="144" eb="147">
      <t>キギョウサイ</t>
    </rPh>
    <rPh sb="147" eb="149">
      <t>シュウニュウ</t>
    </rPh>
    <rPh sb="150" eb="152">
      <t>ケンセツ</t>
    </rPh>
    <rPh sb="152" eb="153">
      <t>トウ</t>
    </rPh>
    <rPh sb="154" eb="155">
      <t>カカ</t>
    </rPh>
    <rPh sb="156" eb="159">
      <t>ネンドマツ</t>
    </rPh>
    <rPh sb="160" eb="162">
      <t>ミハラ</t>
    </rPh>
    <rPh sb="162" eb="163">
      <t>キン</t>
    </rPh>
    <rPh sb="163" eb="165">
      <t>ザンダカ</t>
    </rPh>
    <rPh sb="165" eb="166">
      <t>トウ</t>
    </rPh>
    <rPh sb="170" eb="172">
      <t>リュウドウ</t>
    </rPh>
    <rPh sb="172" eb="174">
      <t>ヒリツ</t>
    </rPh>
    <rPh sb="175" eb="176">
      <t>オオ</t>
    </rPh>
    <rPh sb="178" eb="180">
      <t>ヘンドウ</t>
    </rPh>
    <rPh sb="273" eb="275">
      <t>ハツデン</t>
    </rPh>
    <rPh sb="315" eb="317">
      <t>キョウキュウ</t>
    </rPh>
    <rPh sb="317" eb="319">
      <t>ゲンカ</t>
    </rPh>
    <rPh sb="320" eb="322">
      <t>ゾウカ</t>
    </rPh>
    <rPh sb="406" eb="408">
      <t>ゼンキ</t>
    </rPh>
    <rPh sb="409" eb="410">
      <t>ウエ</t>
    </rPh>
    <rPh sb="410" eb="411">
      <t>マワ</t>
    </rPh>
    <phoneticPr fontId="3"/>
  </si>
  <si>
    <r>
      <t>・設備利用率は、資源エネルギー庁の「長期エネルギー需給見通し小委員会に対する発電コスト等の検証に関する報告」（平成27年５月）で設定されている設備利用率並の数値であるとともに、年間総発電量は36,389千kW/hと計画の32,680千kW/hを上回った。なお、発電電力量は、メーカーが保証している年約0.4％の劣化率や地域別の日射量から見込んでいるが、メーカー保証以上にパネルの発電効率の劣化が進んだ場合は、メーカーがパネル増設等により補償することとしている。
　　　　　　　　　　　　　　　　　　　　　　　　　　・現在のところ修繕費比率は0～0.5%の範囲で推移している。今後、故障対応や除草対応等の維持管理費が見込まれるが、売電収入の範囲内で対応する計画である。
・</t>
    </r>
    <r>
      <rPr>
        <u/>
        <sz val="20"/>
        <color theme="1"/>
        <rFont val="ＭＳ ゴシック"/>
        <family val="3"/>
        <charset val="128"/>
      </rPr>
      <t xml:space="preserve">企業債残高対料金収入比率は、全施設が稼働したことによる料金収入の増加により低下した。今後も、適切な維持管理を行うことで、安定した売電収入を確保するとともに、企業債の計画的な償還により、同比率は低下する見込みである。
</t>
    </r>
    <r>
      <rPr>
        <sz val="20"/>
        <color theme="1"/>
        <rFont val="ＭＳ ゴシック"/>
        <family val="3"/>
        <charset val="128"/>
      </rPr>
      <t xml:space="preserve">
・</t>
    </r>
    <r>
      <rPr>
        <u/>
        <sz val="20"/>
        <color theme="1"/>
        <rFont val="ＭＳ ゴシック"/>
        <family val="3"/>
        <charset val="128"/>
      </rPr>
      <t>有形固定資産資産減価償却率は、平成27年度に全施設の整備が完了したことに伴う減価償却費の増加により上昇した。なお、当該事業については、FITの適用期間（設備稼働開始後20年間）を事業期間と計画しており、適時適切に必要なメンテナンスを行うことで事業期間中の施設能力を維持していく計画である。</t>
    </r>
    <r>
      <rPr>
        <sz val="20"/>
        <color theme="1"/>
        <rFont val="ＭＳ ゴシック"/>
        <family val="3"/>
        <charset val="128"/>
      </rPr>
      <t xml:space="preserve">
</t>
    </r>
    <r>
      <rPr>
        <sz val="20"/>
        <color rgb="FFFF0000"/>
        <rFont val="ＭＳ ゴシック"/>
        <family val="3"/>
        <charset val="128"/>
      </rPr>
      <t xml:space="preserve">
</t>
    </r>
    <r>
      <rPr>
        <sz val="20"/>
        <rFont val="ＭＳ ゴシック"/>
        <family val="3"/>
        <charset val="128"/>
      </rPr>
      <t>・全量FIT(再生エネルギー固定価格買取制度)に則った</t>
    </r>
    <r>
      <rPr>
        <sz val="20"/>
        <color theme="1"/>
        <rFont val="ＭＳ ゴシック"/>
        <family val="3"/>
        <charset val="128"/>
      </rPr>
      <t>20年間の固定価格による売電であること</t>
    </r>
    <r>
      <rPr>
        <sz val="20"/>
        <rFont val="ＭＳ ゴシック"/>
        <family val="3"/>
        <charset val="128"/>
      </rPr>
      <t>から、FITの収入割合は100%と安定している。</t>
    </r>
    <r>
      <rPr>
        <sz val="20"/>
        <color theme="1"/>
        <rFont val="ＭＳ ゴシック"/>
        <family val="3"/>
        <charset val="128"/>
      </rPr>
      <t xml:space="preserve">
</t>
    </r>
    <r>
      <rPr>
        <sz val="20"/>
        <color rgb="FFFF0000"/>
        <rFont val="ＭＳ ゴシック"/>
        <family val="3"/>
        <charset val="128"/>
      </rPr>
      <t/>
    </r>
    <rPh sb="71" eb="73">
      <t>セツビ</t>
    </rPh>
    <rPh sb="73" eb="76">
      <t>リヨウリツ</t>
    </rPh>
    <rPh sb="76" eb="77">
      <t>ナミ</t>
    </rPh>
    <rPh sb="78" eb="80">
      <t>スウチ</t>
    </rPh>
    <rPh sb="88" eb="90">
      <t>ネンカン</t>
    </rPh>
    <rPh sb="90" eb="91">
      <t>ソウ</t>
    </rPh>
    <rPh sb="91" eb="94">
      <t>ハツデンリョウ</t>
    </rPh>
    <rPh sb="101" eb="102">
      <t>セン</t>
    </rPh>
    <rPh sb="107" eb="109">
      <t>ケイカク</t>
    </rPh>
    <rPh sb="116" eb="117">
      <t>セン</t>
    </rPh>
    <rPh sb="122" eb="124">
      <t>ウワマワ</t>
    </rPh>
    <rPh sb="142" eb="144">
      <t>ホショウ</t>
    </rPh>
    <rPh sb="148" eb="149">
      <t>ネン</t>
    </rPh>
    <rPh sb="149" eb="150">
      <t>ヤク</t>
    </rPh>
    <rPh sb="155" eb="157">
      <t>レッカ</t>
    </rPh>
    <rPh sb="157" eb="158">
      <t>リツ</t>
    </rPh>
    <rPh sb="159" eb="162">
      <t>チイキベツ</t>
    </rPh>
    <rPh sb="163" eb="166">
      <t>ニッシャリョウ</t>
    </rPh>
    <rPh sb="168" eb="170">
      <t>ミコ</t>
    </rPh>
    <rPh sb="180" eb="182">
      <t>ホショウ</t>
    </rPh>
    <rPh sb="182" eb="184">
      <t>イジョウ</t>
    </rPh>
    <rPh sb="197" eb="198">
      <t>スス</t>
    </rPh>
    <rPh sb="200" eb="202">
      <t>バアイ</t>
    </rPh>
    <rPh sb="212" eb="214">
      <t>ゾウセツ</t>
    </rPh>
    <rPh sb="214" eb="215">
      <t>トウ</t>
    </rPh>
    <rPh sb="218" eb="220">
      <t>ホショウ</t>
    </rPh>
    <rPh sb="258" eb="260">
      <t>ゲンザイ</t>
    </rPh>
    <rPh sb="264" eb="267">
      <t>シュウゼンヒ</t>
    </rPh>
    <rPh sb="267" eb="269">
      <t>ヒリツ</t>
    </rPh>
    <rPh sb="277" eb="279">
      <t>ハンイ</t>
    </rPh>
    <rPh sb="280" eb="282">
      <t>スイイ</t>
    </rPh>
    <rPh sb="307" eb="309">
      <t>ミコ</t>
    </rPh>
    <rPh sb="327" eb="329">
      <t>ケイカク</t>
    </rPh>
    <rPh sb="336" eb="339">
      <t>キギョウサイ</t>
    </rPh>
    <rPh sb="339" eb="341">
      <t>ザンダカ</t>
    </rPh>
    <rPh sb="341" eb="342">
      <t>タイ</t>
    </rPh>
    <rPh sb="342" eb="344">
      <t>リョウキン</t>
    </rPh>
    <rPh sb="344" eb="346">
      <t>シュウニュウ</t>
    </rPh>
    <rPh sb="346" eb="348">
      <t>ヒリツ</t>
    </rPh>
    <rPh sb="350" eb="351">
      <t>ゼン</t>
    </rPh>
    <rPh sb="351" eb="353">
      <t>シセツ</t>
    </rPh>
    <rPh sb="354" eb="356">
      <t>カドウ</t>
    </rPh>
    <rPh sb="363" eb="365">
      <t>リョウキン</t>
    </rPh>
    <rPh sb="365" eb="367">
      <t>シュウニュウ</t>
    </rPh>
    <rPh sb="368" eb="370">
      <t>ゾウカ</t>
    </rPh>
    <rPh sb="373" eb="375">
      <t>テイカ</t>
    </rPh>
    <rPh sb="378" eb="380">
      <t>コンゴ</t>
    </rPh>
    <rPh sb="382" eb="384">
      <t>テキセツ</t>
    </rPh>
    <rPh sb="385" eb="387">
      <t>イジ</t>
    </rPh>
    <rPh sb="387" eb="389">
      <t>カンリ</t>
    </rPh>
    <rPh sb="390" eb="391">
      <t>オコナ</t>
    </rPh>
    <rPh sb="396" eb="398">
      <t>アンテイ</t>
    </rPh>
    <rPh sb="400" eb="402">
      <t>バイデン</t>
    </rPh>
    <rPh sb="402" eb="404">
      <t>シュウニュウ</t>
    </rPh>
    <rPh sb="405" eb="407">
      <t>カクホ</t>
    </rPh>
    <rPh sb="414" eb="417">
      <t>キギョウサイ</t>
    </rPh>
    <rPh sb="418" eb="421">
      <t>ケイカクテキ</t>
    </rPh>
    <rPh sb="422" eb="424">
      <t>ショウカン</t>
    </rPh>
    <rPh sb="428" eb="429">
      <t>ドウ</t>
    </rPh>
    <rPh sb="429" eb="431">
      <t>ヒリツ</t>
    </rPh>
    <rPh sb="432" eb="434">
      <t>テイカ</t>
    </rPh>
    <rPh sb="436" eb="438">
      <t>ミコ</t>
    </rPh>
    <rPh sb="446" eb="448">
      <t>ユウケイ</t>
    </rPh>
    <rPh sb="448" eb="452">
      <t>コテイシサン</t>
    </rPh>
    <rPh sb="452" eb="454">
      <t>シサン</t>
    </rPh>
    <rPh sb="454" eb="456">
      <t>ゲンカ</t>
    </rPh>
    <rPh sb="456" eb="458">
      <t>ショウキャク</t>
    </rPh>
    <rPh sb="458" eb="459">
      <t>リツ</t>
    </rPh>
    <rPh sb="461" eb="463">
      <t>ヘイセイ</t>
    </rPh>
    <rPh sb="465" eb="467">
      <t>ネンド</t>
    </rPh>
    <rPh sb="468" eb="471">
      <t>ゼンシセツ</t>
    </rPh>
    <rPh sb="472" eb="474">
      <t>セイビ</t>
    </rPh>
    <rPh sb="475" eb="477">
      <t>カンリョウ</t>
    </rPh>
    <rPh sb="482" eb="483">
      <t>トモナ</t>
    </rPh>
    <rPh sb="484" eb="486">
      <t>ゲンカ</t>
    </rPh>
    <rPh sb="486" eb="488">
      <t>ショウキャク</t>
    </rPh>
    <rPh sb="490" eb="492">
      <t>ゾウカ</t>
    </rPh>
    <rPh sb="495" eb="497">
      <t>ジョウショウ</t>
    </rPh>
    <rPh sb="540" eb="542">
      <t>ケイカク</t>
    </rPh>
    <rPh sb="547" eb="549">
      <t>テキジ</t>
    </rPh>
    <rPh sb="549" eb="551">
      <t>テキセツ</t>
    </rPh>
    <rPh sb="552" eb="554">
      <t>ヒツヨウ</t>
    </rPh>
    <rPh sb="562" eb="563">
      <t>オコナ</t>
    </rPh>
    <rPh sb="567" eb="569">
      <t>ジギョウ</t>
    </rPh>
    <rPh sb="569" eb="572">
      <t>キカンチュウ</t>
    </rPh>
    <rPh sb="573" eb="575">
      <t>シセツ</t>
    </rPh>
    <rPh sb="575" eb="577">
      <t>ノウリョク</t>
    </rPh>
    <rPh sb="578" eb="580">
      <t>イジ</t>
    </rPh>
    <rPh sb="584" eb="586">
      <t>ケイカク</t>
    </rPh>
    <rPh sb="621" eb="623">
      <t>ネンカン</t>
    </rPh>
    <rPh sb="624" eb="626">
      <t>コテイ</t>
    </rPh>
    <rPh sb="626" eb="628">
      <t>カカク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</si>
</sst>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4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20"/>
      <color theme="1"/>
      <name val="ＭＳ ゴシック"/>
      <family val="3"/>
      <charset val="128"/>
    </font>
    <font>
      <sz val="20"/>
      <color rgb="FFFF0000"/>
      <name val="ＭＳ ゴシック"/>
      <family val="3"/>
      <charset val="128"/>
    </font>
    <font>
      <u/>
      <sz val="20"/>
      <name val="ＭＳ ゴシック"/>
      <family val="3"/>
      <charset val="128"/>
    </font>
    <font>
      <sz val="20"/>
      <name val="ＭＳ ゴシック"/>
      <family val="3"/>
      <charset val="128"/>
    </font>
    <font>
      <u/>
      <sz val="20"/>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left" vertical="center" wrapText="1"/>
      <protection locked="0"/>
    </xf>
    <xf numFmtId="0" fontId="8" fillId="0" borderId="11" xfId="1" applyNumberFormat="1" applyFont="1" applyFill="1" applyBorder="1" applyAlignment="1" applyProtection="1">
      <alignment horizontal="left" vertical="center" wrapText="1"/>
      <protection locked="0"/>
    </xf>
    <xf numFmtId="0" fontId="8" fillId="0" borderId="11" xfId="1" applyFont="1" applyBorder="1" applyAlignment="1" applyProtection="1">
      <alignment horizontal="left"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136.1</c:v>
                </c:pt>
                <c:pt idx="2">
                  <c:v>114.4</c:v>
                </c:pt>
                <c:pt idx="3">
                  <c:v>145.6</c:v>
                </c:pt>
                <c:pt idx="4">
                  <c:v>129.19999999999999</c:v>
                </c:pt>
              </c:numCache>
            </c:numRef>
          </c:val>
        </c:ser>
        <c:dLbls>
          <c:showLegendKey val="0"/>
          <c:showVal val="0"/>
          <c:showCatName val="0"/>
          <c:showSerName val="0"/>
          <c:showPercent val="0"/>
          <c:showBubbleSize val="0"/>
        </c:dLbls>
        <c:gapWidth val="180"/>
        <c:overlap val="-90"/>
        <c:axId val="477499880"/>
        <c:axId val="47749517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77499880"/>
        <c:axId val="477495176"/>
      </c:lineChart>
      <c:catAx>
        <c:axId val="477499880"/>
        <c:scaling>
          <c:orientation val="minMax"/>
        </c:scaling>
        <c:delete val="0"/>
        <c:axPos val="b"/>
        <c:numFmt formatCode="ge" sourceLinked="1"/>
        <c:majorTickMark val="none"/>
        <c:minorTickMark val="none"/>
        <c:tickLblPos val="none"/>
        <c:crossAx val="477495176"/>
        <c:crosses val="autoZero"/>
        <c:auto val="0"/>
        <c:lblAlgn val="ctr"/>
        <c:lblOffset val="100"/>
        <c:noMultiLvlLbl val="1"/>
      </c:catAx>
      <c:valAx>
        <c:axId val="477495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499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136.19999999999999</c:v>
                </c:pt>
                <c:pt idx="2">
                  <c:v>115.7</c:v>
                </c:pt>
                <c:pt idx="3">
                  <c:v>142.69999999999999</c:v>
                </c:pt>
                <c:pt idx="4">
                  <c:v>129.1</c:v>
                </c:pt>
              </c:numCache>
            </c:numRef>
          </c:val>
        </c:ser>
        <c:dLbls>
          <c:showLegendKey val="0"/>
          <c:showVal val="0"/>
          <c:showCatName val="0"/>
          <c:showSerName val="0"/>
          <c:showPercent val="0"/>
          <c:showBubbleSize val="0"/>
        </c:dLbls>
        <c:gapWidth val="180"/>
        <c:overlap val="-90"/>
        <c:axId val="480576288"/>
        <c:axId val="48057550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80576288"/>
        <c:axId val="480575504"/>
      </c:lineChart>
      <c:catAx>
        <c:axId val="480576288"/>
        <c:scaling>
          <c:orientation val="minMax"/>
        </c:scaling>
        <c:delete val="0"/>
        <c:axPos val="b"/>
        <c:numFmt formatCode="ge" sourceLinked="1"/>
        <c:majorTickMark val="none"/>
        <c:minorTickMark val="none"/>
        <c:tickLblPos val="none"/>
        <c:crossAx val="480575504"/>
        <c:crosses val="autoZero"/>
        <c:auto val="0"/>
        <c:lblAlgn val="ctr"/>
        <c:lblOffset val="100"/>
        <c:noMultiLvlLbl val="1"/>
      </c:catAx>
      <c:valAx>
        <c:axId val="48057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5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111.5</c:v>
                </c:pt>
                <c:pt idx="2">
                  <c:v>438.2</c:v>
                </c:pt>
                <c:pt idx="3">
                  <c:v>30.4</c:v>
                </c:pt>
                <c:pt idx="4">
                  <c:v>101.6</c:v>
                </c:pt>
              </c:numCache>
            </c:numRef>
          </c:val>
        </c:ser>
        <c:dLbls>
          <c:showLegendKey val="0"/>
          <c:showVal val="0"/>
          <c:showCatName val="0"/>
          <c:showSerName val="0"/>
          <c:showPercent val="0"/>
          <c:showBubbleSize val="0"/>
        </c:dLbls>
        <c:gapWidth val="180"/>
        <c:overlap val="-90"/>
        <c:axId val="480577464"/>
        <c:axId val="4805778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80577464"/>
        <c:axId val="480577856"/>
      </c:lineChart>
      <c:catAx>
        <c:axId val="480577464"/>
        <c:scaling>
          <c:orientation val="minMax"/>
        </c:scaling>
        <c:delete val="0"/>
        <c:axPos val="b"/>
        <c:numFmt formatCode="ge" sourceLinked="1"/>
        <c:majorTickMark val="none"/>
        <c:minorTickMark val="none"/>
        <c:tickLblPos val="none"/>
        <c:crossAx val="480577856"/>
        <c:crosses val="autoZero"/>
        <c:auto val="0"/>
        <c:lblAlgn val="ctr"/>
        <c:lblOffset val="100"/>
        <c:noMultiLvlLbl val="1"/>
      </c:catAx>
      <c:valAx>
        <c:axId val="480577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577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29401.200000000001</c:v>
                </c:pt>
                <c:pt idx="2">
                  <c:v>33602.9</c:v>
                </c:pt>
                <c:pt idx="3">
                  <c:v>26600</c:v>
                </c:pt>
                <c:pt idx="4">
                  <c:v>28912.400000000001</c:v>
                </c:pt>
              </c:numCache>
            </c:numRef>
          </c:val>
        </c:ser>
        <c:dLbls>
          <c:showLegendKey val="0"/>
          <c:showVal val="0"/>
          <c:showCatName val="0"/>
          <c:showSerName val="0"/>
          <c:showPercent val="0"/>
          <c:showBubbleSize val="0"/>
        </c:dLbls>
        <c:gapWidth val="180"/>
        <c:overlap val="-90"/>
        <c:axId val="480573544"/>
        <c:axId val="48057393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480573544"/>
        <c:axId val="480573936"/>
      </c:lineChart>
      <c:catAx>
        <c:axId val="480573544"/>
        <c:scaling>
          <c:orientation val="minMax"/>
        </c:scaling>
        <c:delete val="0"/>
        <c:axPos val="b"/>
        <c:numFmt formatCode="ge" sourceLinked="1"/>
        <c:majorTickMark val="none"/>
        <c:minorTickMark val="none"/>
        <c:tickLblPos val="none"/>
        <c:crossAx val="480573936"/>
        <c:crosses val="autoZero"/>
        <c:auto val="0"/>
        <c:lblAlgn val="ctr"/>
        <c:lblOffset val="100"/>
        <c:noMultiLvlLbl val="1"/>
      </c:catAx>
      <c:valAx>
        <c:axId val="48057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573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12651</c:v>
                </c:pt>
                <c:pt idx="2">
                  <c:v>101256</c:v>
                </c:pt>
                <c:pt idx="3">
                  <c:v>773947</c:v>
                </c:pt>
                <c:pt idx="4">
                  <c:v>864132</c:v>
                </c:pt>
              </c:numCache>
            </c:numRef>
          </c:val>
        </c:ser>
        <c:dLbls>
          <c:showLegendKey val="0"/>
          <c:showVal val="0"/>
          <c:showCatName val="0"/>
          <c:showSerName val="0"/>
          <c:showPercent val="0"/>
          <c:showBubbleSize val="0"/>
        </c:dLbls>
        <c:gapWidth val="180"/>
        <c:overlap val="-90"/>
        <c:axId val="485864656"/>
        <c:axId val="48586504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485864656"/>
        <c:axId val="485865048"/>
      </c:lineChart>
      <c:catAx>
        <c:axId val="485864656"/>
        <c:scaling>
          <c:orientation val="minMax"/>
        </c:scaling>
        <c:delete val="0"/>
        <c:axPos val="b"/>
        <c:numFmt formatCode="ge" sourceLinked="1"/>
        <c:majorTickMark val="none"/>
        <c:minorTickMark val="none"/>
        <c:tickLblPos val="none"/>
        <c:crossAx val="485865048"/>
        <c:crosses val="autoZero"/>
        <c:auto val="0"/>
        <c:lblAlgn val="ctr"/>
        <c:lblOffset val="100"/>
        <c:noMultiLvlLbl val="1"/>
      </c:catAx>
      <c:valAx>
        <c:axId val="4858650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586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1.8</c:v>
                </c:pt>
                <c:pt idx="2">
                  <c:v>7.2</c:v>
                </c:pt>
                <c:pt idx="3">
                  <c:v>11.4</c:v>
                </c:pt>
                <c:pt idx="4">
                  <c:v>14</c:v>
                </c:pt>
              </c:numCache>
            </c:numRef>
          </c:val>
        </c:ser>
        <c:dLbls>
          <c:showLegendKey val="0"/>
          <c:showVal val="0"/>
          <c:showCatName val="0"/>
          <c:showSerName val="0"/>
          <c:showPercent val="0"/>
          <c:showBubbleSize val="0"/>
        </c:dLbls>
        <c:gapWidth val="180"/>
        <c:overlap val="-90"/>
        <c:axId val="485863480"/>
        <c:axId val="48586308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485863480"/>
        <c:axId val="485863088"/>
      </c:lineChart>
      <c:catAx>
        <c:axId val="485863480"/>
        <c:scaling>
          <c:orientation val="minMax"/>
        </c:scaling>
        <c:delete val="0"/>
        <c:axPos val="b"/>
        <c:numFmt formatCode="ge" sourceLinked="1"/>
        <c:majorTickMark val="none"/>
        <c:minorTickMark val="none"/>
        <c:tickLblPos val="none"/>
        <c:crossAx val="485863088"/>
        <c:crosses val="autoZero"/>
        <c:auto val="0"/>
        <c:lblAlgn val="ctr"/>
        <c:lblOffset val="100"/>
        <c:noMultiLvlLbl val="1"/>
      </c:catAx>
      <c:valAx>
        <c:axId val="485863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5863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0</c:v>
                </c:pt>
                <c:pt idx="2">
                  <c:v>0</c:v>
                </c:pt>
                <c:pt idx="3">
                  <c:v>0</c:v>
                </c:pt>
                <c:pt idx="4">
                  <c:v>0.5</c:v>
                </c:pt>
              </c:numCache>
            </c:numRef>
          </c:val>
        </c:ser>
        <c:dLbls>
          <c:showLegendKey val="0"/>
          <c:showVal val="0"/>
          <c:showCatName val="0"/>
          <c:showSerName val="0"/>
          <c:showPercent val="0"/>
          <c:showBubbleSize val="0"/>
        </c:dLbls>
        <c:gapWidth val="180"/>
        <c:overlap val="-90"/>
        <c:axId val="477499096"/>
        <c:axId val="47749556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477499096"/>
        <c:axId val="477495568"/>
      </c:lineChart>
      <c:catAx>
        <c:axId val="477499096"/>
        <c:scaling>
          <c:orientation val="minMax"/>
        </c:scaling>
        <c:delete val="0"/>
        <c:axPos val="b"/>
        <c:numFmt formatCode="ge" sourceLinked="1"/>
        <c:majorTickMark val="none"/>
        <c:minorTickMark val="none"/>
        <c:tickLblPos val="none"/>
        <c:crossAx val="477495568"/>
        <c:crosses val="autoZero"/>
        <c:auto val="0"/>
        <c:lblAlgn val="ctr"/>
        <c:lblOffset val="100"/>
        <c:noMultiLvlLbl val="1"/>
      </c:catAx>
      <c:valAx>
        <c:axId val="47749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749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6204.5</c:v>
                </c:pt>
                <c:pt idx="2">
                  <c:v>1154.2</c:v>
                </c:pt>
                <c:pt idx="3">
                  <c:v>581.6</c:v>
                </c:pt>
                <c:pt idx="4">
                  <c:v>477.2</c:v>
                </c:pt>
              </c:numCache>
            </c:numRef>
          </c:val>
        </c:ser>
        <c:dLbls>
          <c:showLegendKey val="0"/>
          <c:showVal val="0"/>
          <c:showCatName val="0"/>
          <c:showSerName val="0"/>
          <c:showPercent val="0"/>
          <c:showBubbleSize val="0"/>
        </c:dLbls>
        <c:gapWidth val="180"/>
        <c:overlap val="-90"/>
        <c:axId val="485865832"/>
        <c:axId val="48586740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485865832"/>
        <c:axId val="485867400"/>
      </c:lineChart>
      <c:catAx>
        <c:axId val="485865832"/>
        <c:scaling>
          <c:orientation val="minMax"/>
        </c:scaling>
        <c:delete val="0"/>
        <c:axPos val="b"/>
        <c:numFmt formatCode="ge" sourceLinked="1"/>
        <c:majorTickMark val="none"/>
        <c:minorTickMark val="none"/>
        <c:tickLblPos val="none"/>
        <c:crossAx val="485867400"/>
        <c:crosses val="autoZero"/>
        <c:auto val="0"/>
        <c:lblAlgn val="ctr"/>
        <c:lblOffset val="100"/>
        <c:noMultiLvlLbl val="1"/>
      </c:catAx>
      <c:valAx>
        <c:axId val="485867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5865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0</c:v>
                </c:pt>
                <c:pt idx="2">
                  <c:v>0.4</c:v>
                </c:pt>
                <c:pt idx="3">
                  <c:v>2.5</c:v>
                </c:pt>
                <c:pt idx="4">
                  <c:v>9.9</c:v>
                </c:pt>
              </c:numCache>
            </c:numRef>
          </c:val>
        </c:ser>
        <c:dLbls>
          <c:showLegendKey val="0"/>
          <c:showVal val="0"/>
          <c:showCatName val="0"/>
          <c:showSerName val="0"/>
          <c:showPercent val="0"/>
          <c:showBubbleSize val="0"/>
        </c:dLbls>
        <c:gapWidth val="180"/>
        <c:overlap val="-90"/>
        <c:axId val="485865440"/>
        <c:axId val="4808033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485865440"/>
        <c:axId val="480803368"/>
      </c:lineChart>
      <c:catAx>
        <c:axId val="485865440"/>
        <c:scaling>
          <c:orientation val="minMax"/>
        </c:scaling>
        <c:delete val="0"/>
        <c:axPos val="b"/>
        <c:numFmt formatCode="ge" sourceLinked="1"/>
        <c:majorTickMark val="none"/>
        <c:minorTickMark val="none"/>
        <c:tickLblPos val="none"/>
        <c:crossAx val="480803368"/>
        <c:crosses val="autoZero"/>
        <c:auto val="0"/>
        <c:lblAlgn val="ctr"/>
        <c:lblOffset val="100"/>
        <c:noMultiLvlLbl val="1"/>
      </c:catAx>
      <c:valAx>
        <c:axId val="480803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858654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480799448"/>
        <c:axId val="48080180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480799448"/>
        <c:axId val="480801800"/>
      </c:lineChart>
      <c:catAx>
        <c:axId val="480799448"/>
        <c:scaling>
          <c:orientation val="minMax"/>
        </c:scaling>
        <c:delete val="0"/>
        <c:axPos val="b"/>
        <c:numFmt formatCode="ge" sourceLinked="1"/>
        <c:majorTickMark val="none"/>
        <c:minorTickMark val="none"/>
        <c:tickLblPos val="none"/>
        <c:crossAx val="480801800"/>
        <c:crosses val="autoZero"/>
        <c:auto val="0"/>
        <c:lblAlgn val="ctr"/>
        <c:lblOffset val="100"/>
        <c:noMultiLvlLbl val="1"/>
      </c:catAx>
      <c:valAx>
        <c:axId val="480801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799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0798664"/>
        <c:axId val="48079709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798664"/>
        <c:axId val="480797096"/>
      </c:lineChart>
      <c:catAx>
        <c:axId val="480798664"/>
        <c:scaling>
          <c:orientation val="minMax"/>
        </c:scaling>
        <c:delete val="0"/>
        <c:axPos val="b"/>
        <c:numFmt formatCode="ge" sourceLinked="1"/>
        <c:majorTickMark val="none"/>
        <c:minorTickMark val="none"/>
        <c:tickLblPos val="none"/>
        <c:crossAx val="480797096"/>
        <c:crosses val="autoZero"/>
        <c:auto val="0"/>
        <c:lblAlgn val="ctr"/>
        <c:lblOffset val="100"/>
        <c:noMultiLvlLbl val="1"/>
      </c:catAx>
      <c:valAx>
        <c:axId val="480797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798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0799056"/>
        <c:axId val="48079827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799056"/>
        <c:axId val="480798272"/>
      </c:lineChart>
      <c:catAx>
        <c:axId val="480799056"/>
        <c:scaling>
          <c:orientation val="minMax"/>
        </c:scaling>
        <c:delete val="0"/>
        <c:axPos val="b"/>
        <c:numFmt formatCode="ge" sourceLinked="1"/>
        <c:majorTickMark val="none"/>
        <c:minorTickMark val="none"/>
        <c:tickLblPos val="none"/>
        <c:crossAx val="480798272"/>
        <c:crosses val="autoZero"/>
        <c:auto val="0"/>
        <c:lblAlgn val="ctr"/>
        <c:lblOffset val="100"/>
        <c:noMultiLvlLbl val="1"/>
      </c:catAx>
      <c:valAx>
        <c:axId val="48079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79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80796704"/>
        <c:axId val="21666758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796704"/>
        <c:axId val="216667584"/>
      </c:lineChart>
      <c:catAx>
        <c:axId val="480796704"/>
        <c:scaling>
          <c:orientation val="minMax"/>
        </c:scaling>
        <c:delete val="0"/>
        <c:axPos val="b"/>
        <c:numFmt formatCode="ge" sourceLinked="1"/>
        <c:majorTickMark val="none"/>
        <c:minorTickMark val="none"/>
        <c:tickLblPos val="none"/>
        <c:crossAx val="216667584"/>
        <c:crosses val="autoZero"/>
        <c:auto val="0"/>
        <c:lblAlgn val="ctr"/>
        <c:lblOffset val="100"/>
        <c:noMultiLvlLbl val="1"/>
      </c:catAx>
      <c:valAx>
        <c:axId val="21666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807967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668760"/>
        <c:axId val="2166691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668760"/>
        <c:axId val="216669152"/>
      </c:lineChart>
      <c:catAx>
        <c:axId val="216668760"/>
        <c:scaling>
          <c:orientation val="minMax"/>
        </c:scaling>
        <c:delete val="0"/>
        <c:axPos val="b"/>
        <c:numFmt formatCode="ge" sourceLinked="1"/>
        <c:majorTickMark val="none"/>
        <c:minorTickMark val="none"/>
        <c:tickLblPos val="none"/>
        <c:crossAx val="216669152"/>
        <c:crosses val="autoZero"/>
        <c:auto val="0"/>
        <c:lblAlgn val="ctr"/>
        <c:lblOffset val="100"/>
        <c:noMultiLvlLbl val="1"/>
      </c:catAx>
      <c:valAx>
        <c:axId val="216669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668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91181400"/>
        <c:axId val="39117787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181400"/>
        <c:axId val="391177872"/>
      </c:lineChart>
      <c:catAx>
        <c:axId val="391181400"/>
        <c:scaling>
          <c:orientation val="minMax"/>
        </c:scaling>
        <c:delete val="0"/>
        <c:axPos val="b"/>
        <c:numFmt formatCode="ge" sourceLinked="1"/>
        <c:majorTickMark val="none"/>
        <c:minorTickMark val="none"/>
        <c:tickLblPos val="none"/>
        <c:crossAx val="391177872"/>
        <c:crosses val="autoZero"/>
        <c:auto val="0"/>
        <c:lblAlgn val="ctr"/>
        <c:lblOffset val="100"/>
        <c:noMultiLvlLbl val="1"/>
      </c:catAx>
      <c:valAx>
        <c:axId val="39117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1181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6815376"/>
        <c:axId val="13681576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15376"/>
        <c:axId val="136815768"/>
      </c:lineChart>
      <c:catAx>
        <c:axId val="136815376"/>
        <c:scaling>
          <c:orientation val="minMax"/>
        </c:scaling>
        <c:delete val="0"/>
        <c:axPos val="b"/>
        <c:numFmt formatCode="ge" sourceLinked="1"/>
        <c:majorTickMark val="none"/>
        <c:minorTickMark val="none"/>
        <c:tickLblPos val="none"/>
        <c:crossAx val="136815768"/>
        <c:crosses val="autoZero"/>
        <c:auto val="0"/>
        <c:lblAlgn val="ctr"/>
        <c:lblOffset val="100"/>
        <c:noMultiLvlLbl val="1"/>
      </c:catAx>
      <c:valAx>
        <c:axId val="13681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81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1090656"/>
        <c:axId val="21487448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090656"/>
        <c:axId val="214874480"/>
      </c:lineChart>
      <c:catAx>
        <c:axId val="441090656"/>
        <c:scaling>
          <c:orientation val="minMax"/>
        </c:scaling>
        <c:delete val="0"/>
        <c:axPos val="b"/>
        <c:numFmt formatCode="ge" sourceLinked="1"/>
        <c:majorTickMark val="none"/>
        <c:minorTickMark val="none"/>
        <c:tickLblPos val="none"/>
        <c:crossAx val="214874480"/>
        <c:crosses val="autoZero"/>
        <c:auto val="0"/>
        <c:lblAlgn val="ctr"/>
        <c:lblOffset val="100"/>
        <c:noMultiLvlLbl val="1"/>
      </c:catAx>
      <c:valAx>
        <c:axId val="21487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09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5351816"/>
        <c:axId val="44535220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351816"/>
        <c:axId val="445352208"/>
      </c:lineChart>
      <c:catAx>
        <c:axId val="445351816"/>
        <c:scaling>
          <c:orientation val="minMax"/>
        </c:scaling>
        <c:delete val="0"/>
        <c:axPos val="b"/>
        <c:numFmt formatCode="ge" sourceLinked="1"/>
        <c:majorTickMark val="none"/>
        <c:minorTickMark val="none"/>
        <c:tickLblPos val="none"/>
        <c:crossAx val="445352208"/>
        <c:crosses val="autoZero"/>
        <c:auto val="0"/>
        <c:lblAlgn val="ctr"/>
        <c:lblOffset val="100"/>
        <c:noMultiLvlLbl val="1"/>
      </c:catAx>
      <c:valAx>
        <c:axId val="44535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51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5352600"/>
        <c:axId val="44535299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352600"/>
        <c:axId val="445352992"/>
      </c:lineChart>
      <c:catAx>
        <c:axId val="445352600"/>
        <c:scaling>
          <c:orientation val="minMax"/>
        </c:scaling>
        <c:delete val="0"/>
        <c:axPos val="b"/>
        <c:numFmt formatCode="ge" sourceLinked="1"/>
        <c:majorTickMark val="none"/>
        <c:minorTickMark val="none"/>
        <c:tickLblPos val="none"/>
        <c:crossAx val="445352992"/>
        <c:crosses val="autoZero"/>
        <c:auto val="0"/>
        <c:lblAlgn val="ctr"/>
        <c:lblOffset val="100"/>
        <c:noMultiLvlLbl val="1"/>
      </c:catAx>
      <c:valAx>
        <c:axId val="445352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52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5353776"/>
        <c:axId val="44535416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353776"/>
        <c:axId val="445354168"/>
      </c:lineChart>
      <c:catAx>
        <c:axId val="445353776"/>
        <c:scaling>
          <c:orientation val="minMax"/>
        </c:scaling>
        <c:delete val="0"/>
        <c:axPos val="b"/>
        <c:numFmt formatCode="ge" sourceLinked="1"/>
        <c:majorTickMark val="none"/>
        <c:minorTickMark val="none"/>
        <c:tickLblPos val="none"/>
        <c:crossAx val="445354168"/>
        <c:crosses val="autoZero"/>
        <c:auto val="0"/>
        <c:lblAlgn val="ctr"/>
        <c:lblOffset val="100"/>
        <c:noMultiLvlLbl val="1"/>
      </c:catAx>
      <c:valAx>
        <c:axId val="445354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53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5354952"/>
        <c:axId val="44535534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354952"/>
        <c:axId val="445355344"/>
      </c:lineChart>
      <c:catAx>
        <c:axId val="445354952"/>
        <c:scaling>
          <c:orientation val="minMax"/>
        </c:scaling>
        <c:delete val="0"/>
        <c:axPos val="b"/>
        <c:numFmt formatCode="ge" sourceLinked="1"/>
        <c:majorTickMark val="none"/>
        <c:minorTickMark val="none"/>
        <c:tickLblPos val="none"/>
        <c:crossAx val="445355344"/>
        <c:crosses val="autoZero"/>
        <c:auto val="0"/>
        <c:lblAlgn val="ctr"/>
        <c:lblOffset val="100"/>
        <c:noMultiLvlLbl val="1"/>
      </c:catAx>
      <c:valAx>
        <c:axId val="445355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54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5356128"/>
        <c:axId val="44535652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356128"/>
        <c:axId val="445356520"/>
      </c:lineChart>
      <c:catAx>
        <c:axId val="445356128"/>
        <c:scaling>
          <c:orientation val="minMax"/>
        </c:scaling>
        <c:delete val="0"/>
        <c:axPos val="b"/>
        <c:numFmt formatCode="ge" sourceLinked="1"/>
        <c:majorTickMark val="none"/>
        <c:minorTickMark val="none"/>
        <c:tickLblPos val="none"/>
        <c:crossAx val="445356520"/>
        <c:crosses val="autoZero"/>
        <c:auto val="0"/>
        <c:lblAlgn val="ctr"/>
        <c:lblOffset val="100"/>
        <c:noMultiLvlLbl val="1"/>
      </c:catAx>
      <c:valAx>
        <c:axId val="445356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56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5357304"/>
        <c:axId val="44535769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357304"/>
        <c:axId val="445357696"/>
      </c:lineChart>
      <c:catAx>
        <c:axId val="445357304"/>
        <c:scaling>
          <c:orientation val="minMax"/>
        </c:scaling>
        <c:delete val="0"/>
        <c:axPos val="b"/>
        <c:numFmt formatCode="ge" sourceLinked="1"/>
        <c:majorTickMark val="none"/>
        <c:minorTickMark val="none"/>
        <c:tickLblPos val="none"/>
        <c:crossAx val="445357696"/>
        <c:crosses val="autoZero"/>
        <c:auto val="0"/>
        <c:lblAlgn val="ctr"/>
        <c:lblOffset val="100"/>
        <c:noMultiLvlLbl val="1"/>
      </c:catAx>
      <c:valAx>
        <c:axId val="445357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57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45358480"/>
        <c:axId val="4453588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358480"/>
        <c:axId val="445358872"/>
      </c:lineChart>
      <c:catAx>
        <c:axId val="445358480"/>
        <c:scaling>
          <c:orientation val="minMax"/>
        </c:scaling>
        <c:delete val="0"/>
        <c:axPos val="b"/>
        <c:numFmt formatCode="ge" sourceLinked="1"/>
        <c:majorTickMark val="none"/>
        <c:minorTickMark val="none"/>
        <c:tickLblPos val="none"/>
        <c:crossAx val="445358872"/>
        <c:crosses val="autoZero"/>
        <c:auto val="0"/>
        <c:lblAlgn val="ctr"/>
        <c:lblOffset val="100"/>
        <c:noMultiLvlLbl val="1"/>
      </c:catAx>
      <c:valAx>
        <c:axId val="445358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53584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940872"/>
        <c:axId val="21594126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940872"/>
        <c:axId val="215941264"/>
      </c:lineChart>
      <c:catAx>
        <c:axId val="215940872"/>
        <c:scaling>
          <c:orientation val="minMax"/>
        </c:scaling>
        <c:delete val="0"/>
        <c:axPos val="b"/>
        <c:numFmt formatCode="ge" sourceLinked="1"/>
        <c:majorTickMark val="none"/>
        <c:minorTickMark val="none"/>
        <c:tickLblPos val="none"/>
        <c:crossAx val="215941264"/>
        <c:crosses val="autoZero"/>
        <c:auto val="0"/>
        <c:lblAlgn val="ctr"/>
        <c:lblOffset val="100"/>
        <c:noMultiLvlLbl val="1"/>
      </c:catAx>
      <c:valAx>
        <c:axId val="21594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4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1.8</c:v>
                </c:pt>
                <c:pt idx="2">
                  <c:v>7.2</c:v>
                </c:pt>
                <c:pt idx="3">
                  <c:v>11.4</c:v>
                </c:pt>
                <c:pt idx="4">
                  <c:v>14</c:v>
                </c:pt>
              </c:numCache>
            </c:numRef>
          </c:val>
        </c:ser>
        <c:dLbls>
          <c:showLegendKey val="0"/>
          <c:showVal val="0"/>
          <c:showCatName val="0"/>
          <c:showSerName val="0"/>
          <c:showPercent val="0"/>
          <c:showBubbleSize val="0"/>
        </c:dLbls>
        <c:gapWidth val="180"/>
        <c:overlap val="-90"/>
        <c:axId val="215942048"/>
        <c:axId val="21594244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215942048"/>
        <c:axId val="215942440"/>
      </c:lineChart>
      <c:catAx>
        <c:axId val="215942048"/>
        <c:scaling>
          <c:orientation val="minMax"/>
        </c:scaling>
        <c:delete val="0"/>
        <c:axPos val="b"/>
        <c:numFmt formatCode="ge" sourceLinked="1"/>
        <c:majorTickMark val="none"/>
        <c:minorTickMark val="none"/>
        <c:tickLblPos val="none"/>
        <c:crossAx val="215942440"/>
        <c:crosses val="autoZero"/>
        <c:auto val="0"/>
        <c:lblAlgn val="ctr"/>
        <c:lblOffset val="100"/>
        <c:noMultiLvlLbl val="1"/>
      </c:catAx>
      <c:valAx>
        <c:axId val="21594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4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0</c:v>
                </c:pt>
                <c:pt idx="3">
                  <c:v>0</c:v>
                </c:pt>
                <c:pt idx="4">
                  <c:v>0.5</c:v>
                </c:pt>
              </c:numCache>
            </c:numRef>
          </c:val>
        </c:ser>
        <c:dLbls>
          <c:showLegendKey val="0"/>
          <c:showVal val="0"/>
          <c:showCatName val="0"/>
          <c:showSerName val="0"/>
          <c:showPercent val="0"/>
          <c:showBubbleSize val="0"/>
        </c:dLbls>
        <c:gapWidth val="180"/>
        <c:overlap val="-90"/>
        <c:axId val="215943224"/>
        <c:axId val="21594361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215943224"/>
        <c:axId val="215943616"/>
      </c:lineChart>
      <c:catAx>
        <c:axId val="215943224"/>
        <c:scaling>
          <c:orientation val="minMax"/>
        </c:scaling>
        <c:delete val="0"/>
        <c:axPos val="b"/>
        <c:numFmt formatCode="ge" sourceLinked="1"/>
        <c:majorTickMark val="none"/>
        <c:minorTickMark val="none"/>
        <c:tickLblPos val="none"/>
        <c:crossAx val="215943616"/>
        <c:crosses val="autoZero"/>
        <c:auto val="0"/>
        <c:lblAlgn val="ctr"/>
        <c:lblOffset val="100"/>
        <c:noMultiLvlLbl val="1"/>
      </c:catAx>
      <c:valAx>
        <c:axId val="21594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43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6204.5</c:v>
                </c:pt>
                <c:pt idx="2">
                  <c:v>1154.2</c:v>
                </c:pt>
                <c:pt idx="3">
                  <c:v>581.6</c:v>
                </c:pt>
                <c:pt idx="4">
                  <c:v>477.2</c:v>
                </c:pt>
              </c:numCache>
            </c:numRef>
          </c:val>
        </c:ser>
        <c:dLbls>
          <c:showLegendKey val="0"/>
          <c:showVal val="0"/>
          <c:showCatName val="0"/>
          <c:showSerName val="0"/>
          <c:showPercent val="0"/>
          <c:showBubbleSize val="0"/>
        </c:dLbls>
        <c:gapWidth val="180"/>
        <c:overlap val="-90"/>
        <c:axId val="215944400"/>
        <c:axId val="21594479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215944400"/>
        <c:axId val="215944792"/>
      </c:lineChart>
      <c:catAx>
        <c:axId val="215944400"/>
        <c:scaling>
          <c:orientation val="minMax"/>
        </c:scaling>
        <c:delete val="0"/>
        <c:axPos val="b"/>
        <c:numFmt formatCode="ge" sourceLinked="1"/>
        <c:majorTickMark val="none"/>
        <c:minorTickMark val="none"/>
        <c:tickLblPos val="none"/>
        <c:crossAx val="215944792"/>
        <c:crosses val="autoZero"/>
        <c:auto val="0"/>
        <c:lblAlgn val="ctr"/>
        <c:lblOffset val="100"/>
        <c:noMultiLvlLbl val="1"/>
      </c:catAx>
      <c:valAx>
        <c:axId val="215944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44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0</c:v>
                </c:pt>
                <c:pt idx="2">
                  <c:v>0.4</c:v>
                </c:pt>
                <c:pt idx="3">
                  <c:v>2.5</c:v>
                </c:pt>
                <c:pt idx="4">
                  <c:v>9.9</c:v>
                </c:pt>
              </c:numCache>
            </c:numRef>
          </c:val>
        </c:ser>
        <c:dLbls>
          <c:showLegendKey val="0"/>
          <c:showVal val="0"/>
          <c:showCatName val="0"/>
          <c:showSerName val="0"/>
          <c:showPercent val="0"/>
          <c:showBubbleSize val="0"/>
        </c:dLbls>
        <c:gapWidth val="180"/>
        <c:overlap val="-90"/>
        <c:axId val="215945576"/>
        <c:axId val="21594596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215945576"/>
        <c:axId val="215945968"/>
      </c:lineChart>
      <c:catAx>
        <c:axId val="215945576"/>
        <c:scaling>
          <c:orientation val="minMax"/>
        </c:scaling>
        <c:delete val="0"/>
        <c:axPos val="b"/>
        <c:numFmt formatCode="ge" sourceLinked="1"/>
        <c:majorTickMark val="none"/>
        <c:minorTickMark val="none"/>
        <c:tickLblPos val="none"/>
        <c:crossAx val="215945968"/>
        <c:crosses val="autoZero"/>
        <c:auto val="0"/>
        <c:lblAlgn val="ctr"/>
        <c:lblOffset val="100"/>
        <c:noMultiLvlLbl val="1"/>
      </c:catAx>
      <c:valAx>
        <c:axId val="21594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45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15946752"/>
        <c:axId val="21594714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946752"/>
        <c:axId val="215947144"/>
      </c:lineChart>
      <c:catAx>
        <c:axId val="215946752"/>
        <c:scaling>
          <c:orientation val="minMax"/>
        </c:scaling>
        <c:delete val="0"/>
        <c:axPos val="b"/>
        <c:numFmt formatCode="ge" sourceLinked="1"/>
        <c:majorTickMark val="none"/>
        <c:minorTickMark val="none"/>
        <c:tickLblPos val="none"/>
        <c:crossAx val="215947144"/>
        <c:crosses val="autoZero"/>
        <c:auto val="0"/>
        <c:lblAlgn val="ctr"/>
        <c:lblOffset val="100"/>
        <c:noMultiLvlLbl val="1"/>
      </c:catAx>
      <c:valAx>
        <c:axId val="215947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4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55662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55662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55662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55662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55662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808012</xdr:colOff>
      <xdr:row>41</xdr:row>
      <xdr:rowOff>117765</xdr:rowOff>
    </xdr:from>
    <xdr:ext cx="2377574" cy="392415"/>
    <xdr:sp macro="" textlink="データ!EX9">
      <xdr:nvSpPr>
        <xdr:cNvPr id="21" name="正方形/長方形 20"/>
        <xdr:cNvSpPr/>
      </xdr:nvSpPr>
      <xdr:spPr>
        <a:xfrm>
          <a:off x="9353298"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18779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51870</xdr:colOff>
      <xdr:row>41</xdr:row>
      <xdr:rowOff>117765</xdr:rowOff>
    </xdr:from>
    <xdr:ext cx="2954655" cy="392415"/>
    <xdr:sp macro="" textlink="データ!KU9">
      <xdr:nvSpPr>
        <xdr:cNvPr id="27" name="正方形/長方形 26"/>
        <xdr:cNvSpPr/>
      </xdr:nvSpPr>
      <xdr:spPr>
        <a:xfrm>
          <a:off x="26830727"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40674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51189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62050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71180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76673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40674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51189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62050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71180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76673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40674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51189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62050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71180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76673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40674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51189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62050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71180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76673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40674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51189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62050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71180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76673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5368"/>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5369"/>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5370"/>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5371"/>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5372"/>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5373"/>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5374"/>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5375"/>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5376"/>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5377"/>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5378"/>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5379"/>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5380"/>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5381"/>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5382"/>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5383"/>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5384"/>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5385"/>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5386"/>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5387"/>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5388"/>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5389"/>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5390"/>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5391"/>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5392"/>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5393"/>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5394"/>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5395"/>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5396"/>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5397"/>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331144</xdr:colOff>
          <xdr:row>43</xdr:row>
          <xdr:rowOff>137949</xdr:rowOff>
        </xdr:from>
        <xdr:to>
          <xdr:col>14</xdr:col>
          <xdr:colOff>110455</xdr:colOff>
          <xdr:row>56</xdr:row>
          <xdr:rowOff>3113</xdr:rowOff>
        </xdr:to>
        <xdr:pic>
          <xdr:nvPicPr>
            <xdr:cNvPr id="108" name="TXT水力_設備利用率"/>
            <xdr:cNvPicPr>
              <a:picLocks noChangeAspect="1" noChangeArrowheads="1"/>
              <a:extLst>
                <a:ext uri="{84589F7E-364E-4C9E-8A38-B11213B215E9}">
                  <a14:cameraTool cellRange="データ!$E$22:$I$35" spid="_x0000_s5398"/>
                </a:ext>
              </a:extLst>
            </xdr:cNvPicPr>
          </xdr:nvPicPr>
          <xdr:blipFill>
            <a:blip xmlns:r="http://schemas.openxmlformats.org/officeDocument/2006/relationships" r:embed="rId61"/>
            <a:srcRect/>
            <a:stretch>
              <a:fillRect/>
            </a:stretch>
          </xdr:blipFill>
          <xdr:spPr bwMode="auto">
            <a:xfrm>
              <a:off x="7008169" y="12453774"/>
              <a:ext cx="5208561" cy="246548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58</xdr:row>
          <xdr:rowOff>85725</xdr:rowOff>
        </xdr:from>
        <xdr:to>
          <xdr:col>14</xdr:col>
          <xdr:colOff>119198</xdr:colOff>
          <xdr:row>70</xdr:row>
          <xdr:rowOff>158707</xdr:rowOff>
        </xdr:to>
        <xdr:pic>
          <xdr:nvPicPr>
            <xdr:cNvPr id="109" name="TXT水力_修繕費比率"/>
            <xdr:cNvPicPr>
              <a:picLocks noChangeAspect="1" noChangeArrowheads="1"/>
              <a:extLst>
                <a:ext uri="{84589F7E-364E-4C9E-8A38-B11213B215E9}">
                  <a14:cameraTool cellRange="データ!$E$22:$I$35" spid="_x0000_s5399"/>
                </a:ext>
              </a:extLst>
            </xdr:cNvPicPr>
          </xdr:nvPicPr>
          <xdr:blipFill>
            <a:blip xmlns:r="http://schemas.openxmlformats.org/officeDocument/2006/relationships" r:embed="rId61"/>
            <a:srcRect/>
            <a:stretch>
              <a:fillRect/>
            </a:stretch>
          </xdr:blipFill>
          <xdr:spPr bwMode="auto">
            <a:xfrm>
              <a:off x="7008170" y="15401925"/>
              <a:ext cx="521730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73</xdr:row>
          <xdr:rowOff>70756</xdr:rowOff>
        </xdr:from>
        <xdr:to>
          <xdr:col>14</xdr:col>
          <xdr:colOff>119200</xdr:colOff>
          <xdr:row>85</xdr:row>
          <xdr:rowOff>143738</xdr:rowOff>
        </xdr:to>
        <xdr:pic>
          <xdr:nvPicPr>
            <xdr:cNvPr id="110" name="TXT水力_企業債残高対料金収入比率"/>
            <xdr:cNvPicPr>
              <a:picLocks noChangeAspect="1" noChangeArrowheads="1"/>
              <a:extLst>
                <a:ext uri="{84589F7E-364E-4C9E-8A38-B11213B215E9}">
                  <a14:cameraTool cellRange="データ!$E$22:$I$35" spid="_x0000_s5400"/>
                </a:ext>
              </a:extLst>
            </xdr:cNvPicPr>
          </xdr:nvPicPr>
          <xdr:blipFill>
            <a:blip xmlns:r="http://schemas.openxmlformats.org/officeDocument/2006/relationships" r:embed="rId61"/>
            <a:srcRect/>
            <a:stretch>
              <a:fillRect/>
            </a:stretch>
          </xdr:blipFill>
          <xdr:spPr bwMode="auto">
            <a:xfrm>
              <a:off x="7008170" y="18387331"/>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88</xdr:row>
          <xdr:rowOff>9524</xdr:rowOff>
        </xdr:from>
        <xdr:to>
          <xdr:col>14</xdr:col>
          <xdr:colOff>119200</xdr:colOff>
          <xdr:row>100</xdr:row>
          <xdr:rowOff>82506</xdr:rowOff>
        </xdr:to>
        <xdr:pic>
          <xdr:nvPicPr>
            <xdr:cNvPr id="111" name="TXT水力_有形固定資産減価償却率"/>
            <xdr:cNvPicPr>
              <a:picLocks noChangeAspect="1" noChangeArrowheads="1"/>
              <a:extLst>
                <a:ext uri="{84589F7E-364E-4C9E-8A38-B11213B215E9}">
                  <a14:cameraTool cellRange="データ!$E$22:$I$35" spid="_x0000_s5401"/>
                </a:ext>
              </a:extLst>
            </xdr:cNvPicPr>
          </xdr:nvPicPr>
          <xdr:blipFill>
            <a:blip xmlns:r="http://schemas.openxmlformats.org/officeDocument/2006/relationships" r:embed="rId61"/>
            <a:srcRect/>
            <a:stretch>
              <a:fillRect/>
            </a:stretch>
          </xdr:blipFill>
          <xdr:spPr bwMode="auto">
            <a:xfrm>
              <a:off x="7008170" y="21326474"/>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102</xdr:row>
          <xdr:rowOff>123824</xdr:rowOff>
        </xdr:from>
        <xdr:to>
          <xdr:col>14</xdr:col>
          <xdr:colOff>119200</xdr:colOff>
          <xdr:row>114</xdr:row>
          <xdr:rowOff>196806</xdr:rowOff>
        </xdr:to>
        <xdr:pic>
          <xdr:nvPicPr>
            <xdr:cNvPr id="112" name="TXT水力_FIT収入割合"/>
            <xdr:cNvPicPr>
              <a:picLocks noChangeAspect="1" noChangeArrowheads="1"/>
              <a:extLst>
                <a:ext uri="{84589F7E-364E-4C9E-8A38-B11213B215E9}">
                  <a14:cameraTool cellRange="データ!$E$22:$I$35" spid="_x0000_s5402"/>
                </a:ext>
              </a:extLst>
            </xdr:cNvPicPr>
          </xdr:nvPicPr>
          <xdr:blipFill>
            <a:blip xmlns:r="http://schemas.openxmlformats.org/officeDocument/2006/relationships" r:embed="rId61"/>
            <a:srcRect/>
            <a:stretch>
              <a:fillRect/>
            </a:stretch>
          </xdr:blipFill>
          <xdr:spPr bwMode="auto">
            <a:xfrm>
              <a:off x="7008170" y="24241124"/>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5403"/>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5404"/>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5405"/>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5406"/>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5407"/>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5408"/>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5409"/>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5410"/>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5411"/>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5412"/>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兵庫県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法適用</v>
      </c>
      <c r="C3" s="176"/>
      <c r="D3" s="176"/>
      <c r="E3" s="176"/>
      <c r="F3" s="176" t="str">
        <f>データ!J6</f>
        <v>電気事業</v>
      </c>
      <c r="G3" s="176"/>
      <c r="H3" s="176"/>
      <c r="I3" s="176"/>
      <c r="J3" s="177" t="s">
        <v>183</v>
      </c>
      <c r="K3" s="177"/>
      <c r="L3" s="177"/>
      <c r="M3" s="177"/>
      <c r="N3" s="178">
        <f>データ!L6</f>
        <v>11.6</v>
      </c>
      <c r="O3" s="178"/>
      <c r="P3" s="178"/>
      <c r="Q3" s="179"/>
      <c r="R3" s="1"/>
      <c r="S3" s="180" t="s">
        <v>8</v>
      </c>
      <c r="T3" s="181"/>
      <c r="U3" s="181"/>
      <c r="V3" s="181"/>
      <c r="W3" s="181"/>
      <c r="X3" s="181"/>
      <c r="Y3" s="181"/>
      <c r="Z3" s="181"/>
      <c r="AA3" s="181"/>
      <c r="AB3" s="181"/>
      <c r="AC3" s="181"/>
      <c r="AD3" s="181"/>
      <c r="AE3" s="181"/>
      <c r="AF3" s="181"/>
      <c r="AG3" s="181"/>
      <c r="AH3" s="182"/>
      <c r="AI3" s="1"/>
      <c r="AJ3" s="1"/>
      <c r="AK3" s="113" t="s">
        <v>185</v>
      </c>
      <c r="AL3" s="114"/>
      <c r="AM3" s="114"/>
      <c r="AN3" s="114"/>
      <c r="AO3" s="114"/>
      <c r="AP3" s="114"/>
      <c r="AQ3" s="115"/>
    </row>
    <row r="4" spans="1:43" ht="23.1" customHeight="1">
      <c r="A4" s="1"/>
      <c r="B4" s="155" t="s">
        <v>9</v>
      </c>
      <c r="C4" s="156"/>
      <c r="D4" s="156"/>
      <c r="E4" s="156"/>
      <c r="F4" s="156" t="s">
        <v>10</v>
      </c>
      <c r="G4" s="156"/>
      <c r="H4" s="156"/>
      <c r="I4" s="156"/>
      <c r="J4" s="156" t="s">
        <v>11</v>
      </c>
      <c r="K4" s="156"/>
      <c r="L4" s="156"/>
      <c r="M4" s="156"/>
      <c r="N4" s="156" t="s">
        <v>12</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t="str">
        <f>データ!M6</f>
        <v>-</v>
      </c>
      <c r="C5" s="190"/>
      <c r="D5" s="190"/>
      <c r="E5" s="190"/>
      <c r="F5" s="169" t="str">
        <f>データ!N6</f>
        <v>-</v>
      </c>
      <c r="G5" s="169"/>
      <c r="H5" s="169"/>
      <c r="I5" s="169"/>
      <c r="J5" s="169" t="str">
        <f>データ!O6</f>
        <v>-</v>
      </c>
      <c r="K5" s="169"/>
      <c r="L5" s="169"/>
      <c r="M5" s="169"/>
      <c r="N5" s="169">
        <f>データ!P6</f>
        <v>12</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13</v>
      </c>
      <c r="C6" s="156"/>
      <c r="D6" s="156"/>
      <c r="E6" s="156"/>
      <c r="F6" s="156" t="s">
        <v>14</v>
      </c>
      <c r="G6" s="156"/>
      <c r="H6" s="156"/>
      <c r="I6" s="156"/>
      <c r="J6" s="156" t="s">
        <v>15</v>
      </c>
      <c r="K6" s="156"/>
      <c r="L6" s="156"/>
      <c r="M6" s="156"/>
      <c r="N6" s="156" t="s">
        <v>16</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45" customHeight="1">
      <c r="A7" s="1"/>
      <c r="B7" s="168" t="str">
        <f>データ!Q6</f>
        <v>-</v>
      </c>
      <c r="C7" s="169"/>
      <c r="D7" s="169"/>
      <c r="E7" s="169"/>
      <c r="F7" s="170" t="s">
        <v>127</v>
      </c>
      <c r="G7" s="171"/>
      <c r="H7" s="171"/>
      <c r="I7" s="171"/>
      <c r="J7" s="172" t="s">
        <v>127</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17</v>
      </c>
      <c r="C8" s="156"/>
      <c r="D8" s="156"/>
      <c r="E8" s="156"/>
      <c r="F8" s="156" t="s">
        <v>18</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19</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22</v>
      </c>
      <c r="C12" s="156"/>
      <c r="D12" s="156"/>
      <c r="E12" s="156"/>
      <c r="F12" s="151" t="str">
        <f>データ!W6</f>
        <v>-</v>
      </c>
      <c r="G12" s="152"/>
      <c r="H12" s="151" t="str">
        <f>データ!X6</f>
        <v>-</v>
      </c>
      <c r="I12" s="152"/>
      <c r="J12" s="151" t="str">
        <f>データ!Y6</f>
        <v>-</v>
      </c>
      <c r="K12" s="152"/>
      <c r="L12" s="151" t="str">
        <f>データ!Z6</f>
        <v>-</v>
      </c>
      <c r="M12" s="152"/>
      <c r="N12" s="153" t="str">
        <f>データ!AA6</f>
        <v>-</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25</v>
      </c>
      <c r="C15" s="142"/>
      <c r="D15" s="142"/>
      <c r="E15" s="143"/>
      <c r="F15" s="144" t="str">
        <f>データ!AL6</f>
        <v>-</v>
      </c>
      <c r="G15" s="144"/>
      <c r="H15" s="144">
        <f>データ!AM6</f>
        <v>1189</v>
      </c>
      <c r="I15" s="144"/>
      <c r="J15" s="144">
        <f>データ!AN6</f>
        <v>14458</v>
      </c>
      <c r="K15" s="144"/>
      <c r="L15" s="144">
        <f>データ!AO6</f>
        <v>29648</v>
      </c>
      <c r="M15" s="144"/>
      <c r="N15" s="145">
        <f>データ!AP6</f>
        <v>36389</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26</v>
      </c>
      <c r="C16" s="135"/>
      <c r="D16" s="135"/>
      <c r="E16" s="136"/>
      <c r="F16" s="147" t="str">
        <f>データ!AQ6</f>
        <v>-</v>
      </c>
      <c r="G16" s="147"/>
      <c r="H16" s="147">
        <f>データ!AR6</f>
        <v>1189</v>
      </c>
      <c r="I16" s="147"/>
      <c r="J16" s="147">
        <f>データ!AS6</f>
        <v>14458</v>
      </c>
      <c r="K16" s="147"/>
      <c r="L16" s="147">
        <f>データ!AT6</f>
        <v>29648</v>
      </c>
      <c r="M16" s="147"/>
      <c r="N16" s="139">
        <f>データ!AU6</f>
        <v>36389</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27</v>
      </c>
      <c r="G18" s="132"/>
      <c r="H18" s="132"/>
      <c r="I18" s="132" t="s">
        <v>28</v>
      </c>
      <c r="J18" s="132"/>
      <c r="K18" s="132"/>
      <c r="L18" s="132" t="s">
        <v>26</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29</v>
      </c>
      <c r="C19" s="135"/>
      <c r="D19" s="135"/>
      <c r="E19" s="136"/>
      <c r="F19" s="137" t="str">
        <f>データ!AV6</f>
        <v>-</v>
      </c>
      <c r="G19" s="137"/>
      <c r="H19" s="137"/>
      <c r="I19" s="137">
        <f>データ!AW6</f>
        <v>1343551</v>
      </c>
      <c r="J19" s="137"/>
      <c r="K19" s="137"/>
      <c r="L19" s="137">
        <f>データ!AX6</f>
        <v>1343551</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32</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186</v>
      </c>
      <c r="AL40" s="114"/>
      <c r="AM40" s="114"/>
      <c r="AN40" s="114"/>
      <c r="AO40" s="114"/>
      <c r="AP40" s="114"/>
      <c r="AQ40" s="115"/>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35</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184</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4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2.8">
      <c r="A6" s="50" t="s">
        <v>115</v>
      </c>
      <c r="B6" s="68" t="str">
        <f>B7</f>
        <v>2016</v>
      </c>
      <c r="C6" s="68" t="str">
        <f t="shared" ref="C6:AX6" si="6">C7</f>
        <v>280003</v>
      </c>
      <c r="D6" s="68" t="str">
        <f t="shared" si="6"/>
        <v>46</v>
      </c>
      <c r="E6" s="68" t="str">
        <f t="shared" si="6"/>
        <v>04</v>
      </c>
      <c r="F6" s="68" t="str">
        <f t="shared" si="6"/>
        <v>0</v>
      </c>
      <c r="G6" s="68" t="str">
        <f t="shared" si="6"/>
        <v>000</v>
      </c>
      <c r="H6" s="68" t="str">
        <f t="shared" si="6"/>
        <v>兵庫県</v>
      </c>
      <c r="I6" s="68" t="str">
        <f t="shared" si="6"/>
        <v>法適用</v>
      </c>
      <c r="J6" s="68" t="str">
        <f t="shared" si="6"/>
        <v>電気事業</v>
      </c>
      <c r="K6" s="68" t="str">
        <f t="shared" si="6"/>
        <v/>
      </c>
      <c r="L6" s="69">
        <f t="shared" si="6"/>
        <v>11.6</v>
      </c>
      <c r="M6" s="70" t="str">
        <f t="shared" si="6"/>
        <v>-</v>
      </c>
      <c r="N6" s="70" t="str">
        <f t="shared" si="6"/>
        <v>-</v>
      </c>
      <c r="O6" s="70" t="str">
        <f t="shared" si="6"/>
        <v>-</v>
      </c>
      <c r="P6" s="70">
        <f t="shared" si="6"/>
        <v>12</v>
      </c>
      <c r="Q6" s="70" t="str">
        <f t="shared" si="6"/>
        <v>-</v>
      </c>
      <c r="R6" s="71" t="str">
        <f>R7</f>
        <v>平成45年11月30日　網干浜太陽光発電所</v>
      </c>
      <c r="S6" s="72" t="str">
        <f t="shared" si="6"/>
        <v>平成45年11月30日　網干浜太陽光発電所</v>
      </c>
      <c r="T6" s="68" t="str">
        <f t="shared" si="6"/>
        <v>無</v>
      </c>
      <c r="U6" s="72" t="str">
        <f t="shared" si="6"/>
        <v>関西電力株式会社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1189</v>
      </c>
      <c r="AN6" s="70">
        <f t="shared" si="6"/>
        <v>14458</v>
      </c>
      <c r="AO6" s="70">
        <f t="shared" si="6"/>
        <v>29648</v>
      </c>
      <c r="AP6" s="70">
        <f t="shared" si="6"/>
        <v>36389</v>
      </c>
      <c r="AQ6" s="70" t="str">
        <f t="shared" si="6"/>
        <v>-</v>
      </c>
      <c r="AR6" s="70">
        <f t="shared" si="6"/>
        <v>1189</v>
      </c>
      <c r="AS6" s="70">
        <f t="shared" si="6"/>
        <v>14458</v>
      </c>
      <c r="AT6" s="70">
        <f t="shared" si="6"/>
        <v>29648</v>
      </c>
      <c r="AU6" s="70">
        <f t="shared" si="6"/>
        <v>36389</v>
      </c>
      <c r="AV6" s="70" t="str">
        <f t="shared" si="6"/>
        <v>-</v>
      </c>
      <c r="AW6" s="70">
        <f t="shared" si="6"/>
        <v>1343551</v>
      </c>
      <c r="AX6" s="70">
        <f t="shared" si="6"/>
        <v>1343551</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116</v>
      </c>
      <c r="C7" s="78" t="s">
        <v>117</v>
      </c>
      <c r="D7" s="78" t="s">
        <v>118</v>
      </c>
      <c r="E7" s="78" t="s">
        <v>119</v>
      </c>
      <c r="F7" s="78" t="s">
        <v>120</v>
      </c>
      <c r="G7" s="78" t="s">
        <v>121</v>
      </c>
      <c r="H7" s="78" t="s">
        <v>122</v>
      </c>
      <c r="I7" s="78" t="s">
        <v>123</v>
      </c>
      <c r="J7" s="78" t="s">
        <v>124</v>
      </c>
      <c r="K7" s="78" t="s">
        <v>125</v>
      </c>
      <c r="L7" s="79">
        <v>11.6</v>
      </c>
      <c r="M7" s="80" t="s">
        <v>126</v>
      </c>
      <c r="N7" s="80" t="s">
        <v>126</v>
      </c>
      <c r="O7" s="81" t="s">
        <v>126</v>
      </c>
      <c r="P7" s="81">
        <v>12</v>
      </c>
      <c r="Q7" s="81" t="s">
        <v>126</v>
      </c>
      <c r="R7" s="82" t="s">
        <v>127</v>
      </c>
      <c r="S7" s="82" t="s">
        <v>127</v>
      </c>
      <c r="T7" s="83" t="s">
        <v>128</v>
      </c>
      <c r="U7" s="82" t="s">
        <v>129</v>
      </c>
      <c r="V7" s="79" t="s">
        <v>126</v>
      </c>
      <c r="W7" s="81" t="s">
        <v>126</v>
      </c>
      <c r="X7" s="81" t="s">
        <v>126</v>
      </c>
      <c r="Y7" s="81" t="s">
        <v>126</v>
      </c>
      <c r="Z7" s="81" t="s">
        <v>126</v>
      </c>
      <c r="AA7" s="81" t="s">
        <v>126</v>
      </c>
      <c r="AB7" s="81" t="s">
        <v>126</v>
      </c>
      <c r="AC7" s="81" t="s">
        <v>126</v>
      </c>
      <c r="AD7" s="81" t="s">
        <v>126</v>
      </c>
      <c r="AE7" s="81" t="s">
        <v>126</v>
      </c>
      <c r="AF7" s="81" t="s">
        <v>126</v>
      </c>
      <c r="AG7" s="81" t="s">
        <v>126</v>
      </c>
      <c r="AH7" s="81" t="s">
        <v>126</v>
      </c>
      <c r="AI7" s="81" t="s">
        <v>126</v>
      </c>
      <c r="AJ7" s="81" t="s">
        <v>126</v>
      </c>
      <c r="AK7" s="81" t="s">
        <v>126</v>
      </c>
      <c r="AL7" s="81" t="s">
        <v>126</v>
      </c>
      <c r="AM7" s="81">
        <v>1189</v>
      </c>
      <c r="AN7" s="81">
        <v>14458</v>
      </c>
      <c r="AO7" s="81">
        <v>29648</v>
      </c>
      <c r="AP7" s="81">
        <v>36389</v>
      </c>
      <c r="AQ7" s="81" t="s">
        <v>126</v>
      </c>
      <c r="AR7" s="81">
        <v>1189</v>
      </c>
      <c r="AS7" s="81">
        <v>14458</v>
      </c>
      <c r="AT7" s="81">
        <v>29648</v>
      </c>
      <c r="AU7" s="81">
        <v>36389</v>
      </c>
      <c r="AV7" s="81" t="s">
        <v>126</v>
      </c>
      <c r="AW7" s="81">
        <v>1343551</v>
      </c>
      <c r="AX7" s="81">
        <v>1343551</v>
      </c>
      <c r="AY7" s="84" t="s">
        <v>126</v>
      </c>
      <c r="AZ7" s="84">
        <v>136.1</v>
      </c>
      <c r="BA7" s="84">
        <v>114.4</v>
      </c>
      <c r="BB7" s="84">
        <v>145.6</v>
      </c>
      <c r="BC7" s="84">
        <v>129.19999999999999</v>
      </c>
      <c r="BD7" s="84" t="s">
        <v>126</v>
      </c>
      <c r="BE7" s="84">
        <v>119.7</v>
      </c>
      <c r="BF7" s="84">
        <v>125.7</v>
      </c>
      <c r="BG7" s="84">
        <v>129.69999999999999</v>
      </c>
      <c r="BH7" s="84">
        <v>135.9</v>
      </c>
      <c r="BI7" s="84">
        <v>100</v>
      </c>
      <c r="BJ7" s="84" t="s">
        <v>126</v>
      </c>
      <c r="BK7" s="84">
        <v>136.19999999999999</v>
      </c>
      <c r="BL7" s="84">
        <v>115.7</v>
      </c>
      <c r="BM7" s="84">
        <v>142.69999999999999</v>
      </c>
      <c r="BN7" s="84">
        <v>129.1</v>
      </c>
      <c r="BO7" s="84" t="s">
        <v>126</v>
      </c>
      <c r="BP7" s="84">
        <v>121.8</v>
      </c>
      <c r="BQ7" s="84">
        <v>124.8</v>
      </c>
      <c r="BR7" s="84">
        <v>130.4</v>
      </c>
      <c r="BS7" s="84">
        <v>136.30000000000001</v>
      </c>
      <c r="BT7" s="84">
        <v>100</v>
      </c>
      <c r="BU7" s="84" t="s">
        <v>126</v>
      </c>
      <c r="BV7" s="84">
        <v>111.5</v>
      </c>
      <c r="BW7" s="84">
        <v>438.2</v>
      </c>
      <c r="BX7" s="84">
        <v>30.4</v>
      </c>
      <c r="BY7" s="84">
        <v>101.6</v>
      </c>
      <c r="BZ7" s="84" t="s">
        <v>126</v>
      </c>
      <c r="CA7" s="84">
        <v>992.4</v>
      </c>
      <c r="CB7" s="84">
        <v>638.79999999999995</v>
      </c>
      <c r="CC7" s="84">
        <v>716.7</v>
      </c>
      <c r="CD7" s="84">
        <v>688</v>
      </c>
      <c r="CE7" s="84">
        <v>100</v>
      </c>
      <c r="CF7" s="84" t="s">
        <v>126</v>
      </c>
      <c r="CG7" s="84">
        <v>29401.200000000001</v>
      </c>
      <c r="CH7" s="84">
        <v>33602.9</v>
      </c>
      <c r="CI7" s="84">
        <v>26600</v>
      </c>
      <c r="CJ7" s="84">
        <v>28912.400000000001</v>
      </c>
      <c r="CK7" s="84" t="s">
        <v>126</v>
      </c>
      <c r="CL7" s="84">
        <v>7914.4</v>
      </c>
      <c r="CM7" s="84">
        <v>7493.6</v>
      </c>
      <c r="CN7" s="84">
        <v>8014.2</v>
      </c>
      <c r="CO7" s="84">
        <v>8260</v>
      </c>
      <c r="CP7" s="81" t="s">
        <v>126</v>
      </c>
      <c r="CQ7" s="81">
        <v>12651</v>
      </c>
      <c r="CR7" s="81">
        <v>101256</v>
      </c>
      <c r="CS7" s="81">
        <v>773947</v>
      </c>
      <c r="CT7" s="81">
        <v>864132</v>
      </c>
      <c r="CU7" s="81" t="s">
        <v>126</v>
      </c>
      <c r="CV7" s="81">
        <v>1160012</v>
      </c>
      <c r="CW7" s="81">
        <v>1146099</v>
      </c>
      <c r="CX7" s="81">
        <v>1494682</v>
      </c>
      <c r="CY7" s="81">
        <v>1543942</v>
      </c>
      <c r="CZ7" s="81">
        <v>29600</v>
      </c>
      <c r="DA7" s="84" t="s">
        <v>126</v>
      </c>
      <c r="DB7" s="84">
        <v>1.8</v>
      </c>
      <c r="DC7" s="84">
        <v>7.2</v>
      </c>
      <c r="DD7" s="84">
        <v>11.4</v>
      </c>
      <c r="DE7" s="84">
        <v>14</v>
      </c>
      <c r="DF7" s="84" t="s">
        <v>126</v>
      </c>
      <c r="DG7" s="84">
        <v>36.299999999999997</v>
      </c>
      <c r="DH7" s="84">
        <v>38.4</v>
      </c>
      <c r="DI7" s="84">
        <v>37.700000000000003</v>
      </c>
      <c r="DJ7" s="84">
        <v>36.200000000000003</v>
      </c>
      <c r="DK7" s="84" t="s">
        <v>126</v>
      </c>
      <c r="DL7" s="84">
        <v>0</v>
      </c>
      <c r="DM7" s="84">
        <v>0</v>
      </c>
      <c r="DN7" s="84">
        <v>0</v>
      </c>
      <c r="DO7" s="84">
        <v>0.5</v>
      </c>
      <c r="DP7" s="84" t="s">
        <v>126</v>
      </c>
      <c r="DQ7" s="84">
        <v>22.1</v>
      </c>
      <c r="DR7" s="84">
        <v>21.1</v>
      </c>
      <c r="DS7" s="84">
        <v>20</v>
      </c>
      <c r="DT7" s="84">
        <v>18.2</v>
      </c>
      <c r="DU7" s="84" t="s">
        <v>126</v>
      </c>
      <c r="DV7" s="84">
        <v>6204.5</v>
      </c>
      <c r="DW7" s="84">
        <v>1154.2</v>
      </c>
      <c r="DX7" s="84">
        <v>581.6</v>
      </c>
      <c r="DY7" s="84">
        <v>477.2</v>
      </c>
      <c r="DZ7" s="84" t="s">
        <v>126</v>
      </c>
      <c r="EA7" s="84">
        <v>130.19999999999999</v>
      </c>
      <c r="EB7" s="84">
        <v>128.80000000000001</v>
      </c>
      <c r="EC7" s="84">
        <v>109.9</v>
      </c>
      <c r="ED7" s="84">
        <v>103.6</v>
      </c>
      <c r="EE7" s="84" t="s">
        <v>126</v>
      </c>
      <c r="EF7" s="84">
        <v>0</v>
      </c>
      <c r="EG7" s="84">
        <v>0.4</v>
      </c>
      <c r="EH7" s="84">
        <v>2.5</v>
      </c>
      <c r="EI7" s="84">
        <v>9.9</v>
      </c>
      <c r="EJ7" s="84" t="s">
        <v>126</v>
      </c>
      <c r="EK7" s="84">
        <v>57.7</v>
      </c>
      <c r="EL7" s="84">
        <v>59.8</v>
      </c>
      <c r="EM7" s="84">
        <v>59.6</v>
      </c>
      <c r="EN7" s="84">
        <v>60.3</v>
      </c>
      <c r="EO7" s="84" t="s">
        <v>126</v>
      </c>
      <c r="EP7" s="84">
        <v>100</v>
      </c>
      <c r="EQ7" s="84">
        <v>100</v>
      </c>
      <c r="ER7" s="84">
        <v>100</v>
      </c>
      <c r="ES7" s="84">
        <v>100</v>
      </c>
      <c r="ET7" s="84" t="s">
        <v>126</v>
      </c>
      <c r="EU7" s="84">
        <v>15.4</v>
      </c>
      <c r="EV7" s="84">
        <v>16.2</v>
      </c>
      <c r="EW7" s="84">
        <v>18.7</v>
      </c>
      <c r="EX7" s="84">
        <v>20.5</v>
      </c>
      <c r="EY7" s="81" t="s">
        <v>126</v>
      </c>
      <c r="EZ7" s="84" t="s">
        <v>126</v>
      </c>
      <c r="FA7" s="84" t="s">
        <v>126</v>
      </c>
      <c r="FB7" s="84" t="s">
        <v>126</v>
      </c>
      <c r="FC7" s="84" t="s">
        <v>126</v>
      </c>
      <c r="FD7" s="84" t="s">
        <v>126</v>
      </c>
      <c r="FE7" s="84" t="s">
        <v>126</v>
      </c>
      <c r="FF7" s="84">
        <v>37</v>
      </c>
      <c r="FG7" s="84">
        <v>39.5</v>
      </c>
      <c r="FH7" s="84">
        <v>39.1</v>
      </c>
      <c r="FI7" s="84">
        <v>37.299999999999997</v>
      </c>
      <c r="FJ7" s="84" t="s">
        <v>126</v>
      </c>
      <c r="FK7" s="84" t="s">
        <v>126</v>
      </c>
      <c r="FL7" s="84" t="s">
        <v>126</v>
      </c>
      <c r="FM7" s="84" t="s">
        <v>126</v>
      </c>
      <c r="FN7" s="84" t="s">
        <v>126</v>
      </c>
      <c r="FO7" s="84" t="s">
        <v>126</v>
      </c>
      <c r="FP7" s="84">
        <v>22.6</v>
      </c>
      <c r="FQ7" s="84">
        <v>22</v>
      </c>
      <c r="FR7" s="84">
        <v>21.4</v>
      </c>
      <c r="FS7" s="84">
        <v>19.2</v>
      </c>
      <c r="FT7" s="84" t="s">
        <v>126</v>
      </c>
      <c r="FU7" s="84" t="s">
        <v>126</v>
      </c>
      <c r="FV7" s="84" t="s">
        <v>126</v>
      </c>
      <c r="FW7" s="84" t="s">
        <v>126</v>
      </c>
      <c r="FX7" s="84" t="s">
        <v>126</v>
      </c>
      <c r="FY7" s="84" t="s">
        <v>126</v>
      </c>
      <c r="FZ7" s="84">
        <v>120.9</v>
      </c>
      <c r="GA7" s="84">
        <v>105.7</v>
      </c>
      <c r="GB7" s="84">
        <v>89.4</v>
      </c>
      <c r="GC7" s="84">
        <v>83.2</v>
      </c>
      <c r="GD7" s="84" t="s">
        <v>126</v>
      </c>
      <c r="GE7" s="84" t="s">
        <v>126</v>
      </c>
      <c r="GF7" s="84" t="s">
        <v>126</v>
      </c>
      <c r="GG7" s="84" t="s">
        <v>126</v>
      </c>
      <c r="GH7" s="84" t="s">
        <v>126</v>
      </c>
      <c r="GI7" s="84" t="s">
        <v>126</v>
      </c>
      <c r="GJ7" s="84">
        <v>58.6</v>
      </c>
      <c r="GK7" s="84">
        <v>61.3</v>
      </c>
      <c r="GL7" s="84">
        <v>61.7</v>
      </c>
      <c r="GM7" s="84">
        <v>62.1</v>
      </c>
      <c r="GN7" s="84" t="s">
        <v>126</v>
      </c>
      <c r="GO7" s="84" t="s">
        <v>126</v>
      </c>
      <c r="GP7" s="84" t="s">
        <v>126</v>
      </c>
      <c r="GQ7" s="84" t="s">
        <v>126</v>
      </c>
      <c r="GR7" s="84" t="s">
        <v>126</v>
      </c>
      <c r="GS7" s="84" t="s">
        <v>126</v>
      </c>
      <c r="GT7" s="84">
        <v>12.3</v>
      </c>
      <c r="GU7" s="84">
        <v>11.9</v>
      </c>
      <c r="GV7" s="84">
        <v>13.3</v>
      </c>
      <c r="GW7" s="84">
        <v>14.4</v>
      </c>
      <c r="GX7" s="81" t="s">
        <v>126</v>
      </c>
      <c r="GY7" s="84" t="s">
        <v>126</v>
      </c>
      <c r="GZ7" s="84" t="s">
        <v>126</v>
      </c>
      <c r="HA7" s="84" t="s">
        <v>126</v>
      </c>
      <c r="HB7" s="84" t="s">
        <v>126</v>
      </c>
      <c r="HC7" s="84" t="s">
        <v>126</v>
      </c>
      <c r="HD7" s="84" t="s">
        <v>126</v>
      </c>
      <c r="HE7" s="84">
        <v>33.9</v>
      </c>
      <c r="HF7" s="84">
        <v>31.4</v>
      </c>
      <c r="HG7" s="84">
        <v>31.3</v>
      </c>
      <c r="HH7" s="84">
        <v>30.4</v>
      </c>
      <c r="HI7" s="84" t="s">
        <v>126</v>
      </c>
      <c r="HJ7" s="84" t="s">
        <v>126</v>
      </c>
      <c r="HK7" s="84" t="s">
        <v>126</v>
      </c>
      <c r="HL7" s="84" t="s">
        <v>126</v>
      </c>
      <c r="HM7" s="84" t="s">
        <v>126</v>
      </c>
      <c r="HN7" s="84" t="s">
        <v>126</v>
      </c>
      <c r="HO7" s="84">
        <v>1.8</v>
      </c>
      <c r="HP7" s="84">
        <v>4</v>
      </c>
      <c r="HQ7" s="84">
        <v>8.4</v>
      </c>
      <c r="HR7" s="84">
        <v>7.2</v>
      </c>
      <c r="HS7" s="84" t="s">
        <v>126</v>
      </c>
      <c r="HT7" s="84" t="s">
        <v>126</v>
      </c>
      <c r="HU7" s="84" t="s">
        <v>126</v>
      </c>
      <c r="HV7" s="84" t="s">
        <v>126</v>
      </c>
      <c r="HW7" s="84" t="s">
        <v>126</v>
      </c>
      <c r="HX7" s="84" t="s">
        <v>126</v>
      </c>
      <c r="HY7" s="84">
        <v>1.7</v>
      </c>
      <c r="HZ7" s="84">
        <v>0.8</v>
      </c>
      <c r="IA7" s="84">
        <v>0</v>
      </c>
      <c r="IB7" s="84">
        <v>0</v>
      </c>
      <c r="IC7" s="84" t="s">
        <v>126</v>
      </c>
      <c r="ID7" s="84" t="s">
        <v>126</v>
      </c>
      <c r="IE7" s="84" t="s">
        <v>126</v>
      </c>
      <c r="IF7" s="84" t="s">
        <v>126</v>
      </c>
      <c r="IG7" s="84" t="s">
        <v>126</v>
      </c>
      <c r="IH7" s="84" t="s">
        <v>126</v>
      </c>
      <c r="II7" s="84">
        <v>59.4</v>
      </c>
      <c r="IJ7" s="84">
        <v>70.8</v>
      </c>
      <c r="IK7" s="84">
        <v>73</v>
      </c>
      <c r="IL7" s="84">
        <v>76.599999999999994</v>
      </c>
      <c r="IM7" s="84" t="s">
        <v>126</v>
      </c>
      <c r="IN7" s="84" t="s">
        <v>126</v>
      </c>
      <c r="IO7" s="84" t="s">
        <v>126</v>
      </c>
      <c r="IP7" s="84" t="s">
        <v>126</v>
      </c>
      <c r="IQ7" s="84" t="s">
        <v>126</v>
      </c>
      <c r="IR7" s="84" t="s">
        <v>126</v>
      </c>
      <c r="IS7" s="84">
        <v>83.1</v>
      </c>
      <c r="IT7" s="84">
        <v>85.4</v>
      </c>
      <c r="IU7" s="84">
        <v>82.1</v>
      </c>
      <c r="IV7" s="84">
        <v>81.3</v>
      </c>
      <c r="IW7" s="81" t="s">
        <v>126</v>
      </c>
      <c r="IX7" s="84" t="s">
        <v>126</v>
      </c>
      <c r="IY7" s="84" t="s">
        <v>126</v>
      </c>
      <c r="IZ7" s="84" t="s">
        <v>126</v>
      </c>
      <c r="JA7" s="84" t="s">
        <v>126</v>
      </c>
      <c r="JB7" s="84" t="s">
        <v>126</v>
      </c>
      <c r="JC7" s="84" t="s">
        <v>126</v>
      </c>
      <c r="JD7" s="84">
        <v>15.1</v>
      </c>
      <c r="JE7" s="84">
        <v>15.1</v>
      </c>
      <c r="JF7" s="84">
        <v>14</v>
      </c>
      <c r="JG7" s="84">
        <v>15.5</v>
      </c>
      <c r="JH7" s="84" t="s">
        <v>126</v>
      </c>
      <c r="JI7" s="84" t="s">
        <v>126</v>
      </c>
      <c r="JJ7" s="84" t="s">
        <v>126</v>
      </c>
      <c r="JK7" s="84" t="s">
        <v>126</v>
      </c>
      <c r="JL7" s="84" t="s">
        <v>126</v>
      </c>
      <c r="JM7" s="84" t="s">
        <v>126</v>
      </c>
      <c r="JN7" s="84">
        <v>37.700000000000003</v>
      </c>
      <c r="JO7" s="84">
        <v>25.4</v>
      </c>
      <c r="JP7" s="84">
        <v>20.100000000000001</v>
      </c>
      <c r="JQ7" s="84">
        <v>29.9</v>
      </c>
      <c r="JR7" s="84" t="s">
        <v>126</v>
      </c>
      <c r="JS7" s="84" t="s">
        <v>126</v>
      </c>
      <c r="JT7" s="84" t="s">
        <v>126</v>
      </c>
      <c r="JU7" s="84" t="s">
        <v>126</v>
      </c>
      <c r="JV7" s="84" t="s">
        <v>126</v>
      </c>
      <c r="JW7" s="84" t="s">
        <v>126</v>
      </c>
      <c r="JX7" s="84">
        <v>259.60000000000002</v>
      </c>
      <c r="JY7" s="84">
        <v>226.2</v>
      </c>
      <c r="JZ7" s="84">
        <v>224.7</v>
      </c>
      <c r="KA7" s="84">
        <v>167.2</v>
      </c>
      <c r="KB7" s="84" t="s">
        <v>126</v>
      </c>
      <c r="KC7" s="84" t="s">
        <v>126</v>
      </c>
      <c r="KD7" s="84" t="s">
        <v>126</v>
      </c>
      <c r="KE7" s="84" t="s">
        <v>126</v>
      </c>
      <c r="KF7" s="84" t="s">
        <v>126</v>
      </c>
      <c r="KG7" s="84" t="s">
        <v>126</v>
      </c>
      <c r="KH7" s="84">
        <v>25.5</v>
      </c>
      <c r="KI7" s="84">
        <v>45.2</v>
      </c>
      <c r="KJ7" s="84">
        <v>48.7</v>
      </c>
      <c r="KK7" s="84">
        <v>53.3</v>
      </c>
      <c r="KL7" s="84" t="s">
        <v>126</v>
      </c>
      <c r="KM7" s="84" t="s">
        <v>126</v>
      </c>
      <c r="KN7" s="84" t="s">
        <v>126</v>
      </c>
      <c r="KO7" s="84" t="s">
        <v>126</v>
      </c>
      <c r="KP7" s="84" t="s">
        <v>126</v>
      </c>
      <c r="KQ7" s="84" t="s">
        <v>126</v>
      </c>
      <c r="KR7" s="84">
        <v>100</v>
      </c>
      <c r="KS7" s="84">
        <v>100</v>
      </c>
      <c r="KT7" s="84">
        <v>100</v>
      </c>
      <c r="KU7" s="84">
        <v>100</v>
      </c>
      <c r="KV7" s="81">
        <v>29600</v>
      </c>
      <c r="KW7" s="84" t="s">
        <v>126</v>
      </c>
      <c r="KX7" s="84">
        <v>1.8</v>
      </c>
      <c r="KY7" s="84">
        <v>7.2</v>
      </c>
      <c r="KZ7" s="84">
        <v>11.4</v>
      </c>
      <c r="LA7" s="84">
        <v>14</v>
      </c>
      <c r="LB7" s="84" t="s">
        <v>126</v>
      </c>
      <c r="LC7" s="84">
        <v>7.1</v>
      </c>
      <c r="LD7" s="84">
        <v>8.9</v>
      </c>
      <c r="LE7" s="84">
        <v>11.8</v>
      </c>
      <c r="LF7" s="84">
        <v>15.3</v>
      </c>
      <c r="LG7" s="84" t="s">
        <v>126</v>
      </c>
      <c r="LH7" s="84">
        <v>0</v>
      </c>
      <c r="LI7" s="84">
        <v>0</v>
      </c>
      <c r="LJ7" s="84">
        <v>0</v>
      </c>
      <c r="LK7" s="84">
        <v>0.5</v>
      </c>
      <c r="LL7" s="84" t="s">
        <v>126</v>
      </c>
      <c r="LM7" s="84">
        <v>8.6</v>
      </c>
      <c r="LN7" s="84">
        <v>2</v>
      </c>
      <c r="LO7" s="84">
        <v>1.4</v>
      </c>
      <c r="LP7" s="84">
        <v>2.9</v>
      </c>
      <c r="LQ7" s="84" t="s">
        <v>126</v>
      </c>
      <c r="LR7" s="84">
        <v>6204.5</v>
      </c>
      <c r="LS7" s="84">
        <v>1154.2</v>
      </c>
      <c r="LT7" s="84">
        <v>581.6</v>
      </c>
      <c r="LU7" s="84">
        <v>477.2</v>
      </c>
      <c r="LV7" s="84" t="s">
        <v>126</v>
      </c>
      <c r="LW7" s="84">
        <v>1092.0999999999999</v>
      </c>
      <c r="LX7" s="84">
        <v>1128.5999999999999</v>
      </c>
      <c r="LY7" s="84">
        <v>596.79999999999995</v>
      </c>
      <c r="LZ7" s="84">
        <v>510.2</v>
      </c>
      <c r="MA7" s="84" t="s">
        <v>126</v>
      </c>
      <c r="MB7" s="84">
        <v>0</v>
      </c>
      <c r="MC7" s="84">
        <v>0.4</v>
      </c>
      <c r="MD7" s="84">
        <v>2.5</v>
      </c>
      <c r="ME7" s="84">
        <v>9.9</v>
      </c>
      <c r="MF7" s="84" t="s">
        <v>126</v>
      </c>
      <c r="MG7" s="84">
        <v>2.9</v>
      </c>
      <c r="MH7" s="84">
        <v>3.4</v>
      </c>
      <c r="MI7" s="84">
        <v>5.6</v>
      </c>
      <c r="MJ7" s="84">
        <v>11.5</v>
      </c>
      <c r="MK7" s="84" t="s">
        <v>126</v>
      </c>
      <c r="ML7" s="84">
        <v>100</v>
      </c>
      <c r="MM7" s="84">
        <v>100</v>
      </c>
      <c r="MN7" s="84">
        <v>100</v>
      </c>
      <c r="MO7" s="84">
        <v>100</v>
      </c>
      <c r="MP7" s="84" t="s">
        <v>126</v>
      </c>
      <c r="MQ7" s="84">
        <v>100</v>
      </c>
      <c r="MR7" s="84">
        <v>100</v>
      </c>
      <c r="MS7" s="84">
        <v>100</v>
      </c>
      <c r="MT7" s="84">
        <v>100</v>
      </c>
      <c r="MU7" s="84" t="s">
        <v>126</v>
      </c>
      <c r="MV7" s="84" t="s">
        <v>126</v>
      </c>
      <c r="MW7" s="84" t="s">
        <v>126</v>
      </c>
      <c r="MX7" s="84" t="s">
        <v>126</v>
      </c>
      <c r="MY7" s="84" t="s">
        <v>126</v>
      </c>
      <c r="MZ7" s="84" t="s">
        <v>126</v>
      </c>
      <c r="NA7" s="84" t="s">
        <v>126</v>
      </c>
      <c r="NB7" s="84" t="s">
        <v>126</v>
      </c>
      <c r="NC7" s="84" t="s">
        <v>126</v>
      </c>
      <c r="ND7" s="84" t="s">
        <v>126</v>
      </c>
      <c r="NE7" s="84" t="s">
        <v>126</v>
      </c>
      <c r="NF7" s="84" t="s">
        <v>126</v>
      </c>
      <c r="NG7" s="84" t="s">
        <v>126</v>
      </c>
      <c r="NH7" s="84">
        <v>2</v>
      </c>
      <c r="NI7" s="84">
        <v>10</v>
      </c>
      <c r="NJ7" s="84">
        <v>12</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130</v>
      </c>
      <c r="FB8" s="86"/>
      <c r="FC8" s="86"/>
      <c r="FD8" s="86"/>
      <c r="FE8" s="86"/>
      <c r="FF8" s="87"/>
      <c r="FG8" s="86"/>
      <c r="FH8" s="86"/>
      <c r="FI8" s="86" t="str">
        <f>FJ4</f>
        <v>修繕費比率（％）</v>
      </c>
      <c r="FJ8" s="86" t="b">
        <f>IF(SUM($M$6,$MU$7:$MX$7)=0,FALSE,TRUE)</f>
        <v>0</v>
      </c>
      <c r="FK8" s="88" t="s">
        <v>130</v>
      </c>
      <c r="FL8" s="86"/>
      <c r="FM8" s="86"/>
      <c r="FN8" s="86"/>
      <c r="FO8" s="86"/>
      <c r="FP8" s="86"/>
      <c r="FQ8" s="87"/>
      <c r="FR8" s="86"/>
      <c r="FS8" s="86" t="str">
        <f>FT4</f>
        <v>企業債残高対料金収入比率（％）</v>
      </c>
      <c r="FT8" s="86" t="b">
        <f>IF(SUM($M$6,$MU$7:$MX$7)=0,FALSE,TRUE)</f>
        <v>0</v>
      </c>
      <c r="FU8" s="88" t="s">
        <v>130</v>
      </c>
      <c r="FV8" s="86"/>
      <c r="FW8" s="86"/>
      <c r="FX8" s="86"/>
      <c r="FY8" s="86"/>
      <c r="FZ8" s="86"/>
      <c r="GA8" s="86"/>
      <c r="GB8" s="87"/>
      <c r="GC8" s="86" t="str">
        <f>GD4</f>
        <v>有形固定資産減価償却率（％）</v>
      </c>
      <c r="GD8" s="86" t="b">
        <f>IF(SUM($M$6,$MU$7:$MX$7)=0,FALSE,TRUE)</f>
        <v>0</v>
      </c>
      <c r="GE8" s="88" t="s">
        <v>130</v>
      </c>
      <c r="GF8" s="86"/>
      <c r="GG8" s="86"/>
      <c r="GH8" s="86"/>
      <c r="GI8" s="86"/>
      <c r="GJ8" s="86"/>
      <c r="GK8" s="86"/>
      <c r="GL8" s="86"/>
      <c r="GM8" s="86" t="str">
        <f>GN4</f>
        <v>FIT収入割合（％）</v>
      </c>
      <c r="GN8" s="86" t="b">
        <f>IF(SUM($M$6,$MU$7:$MX$7)=0,FALSE,TRUE)</f>
        <v>0</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（最大出力合計29,600kW）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（最大出力合計29,600kW）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t="str">
        <f>AY7</f>
        <v>-</v>
      </c>
      <c r="AZ11" s="96">
        <f>AZ7</f>
        <v>136.1</v>
      </c>
      <c r="BA11" s="96">
        <f>BA7</f>
        <v>114.4</v>
      </c>
      <c r="BB11" s="96">
        <f>BB7</f>
        <v>145.6</v>
      </c>
      <c r="BC11" s="96">
        <f>BC7</f>
        <v>129.19999999999999</v>
      </c>
      <c r="BD11" s="85"/>
      <c r="BE11" s="85"/>
      <c r="BF11" s="85"/>
      <c r="BG11" s="85"/>
      <c r="BH11" s="85"/>
      <c r="BI11" s="95" t="s">
        <v>138</v>
      </c>
      <c r="BJ11" s="96" t="str">
        <f>BJ7</f>
        <v>-</v>
      </c>
      <c r="BK11" s="96">
        <f>BK7</f>
        <v>136.19999999999999</v>
      </c>
      <c r="BL11" s="96">
        <f>BL7</f>
        <v>115.7</v>
      </c>
      <c r="BM11" s="96">
        <f>BM7</f>
        <v>142.69999999999999</v>
      </c>
      <c r="BN11" s="96">
        <f>BN7</f>
        <v>129.1</v>
      </c>
      <c r="BO11" s="85"/>
      <c r="BP11" s="85"/>
      <c r="BQ11" s="85"/>
      <c r="BR11" s="85"/>
      <c r="BS11" s="85"/>
      <c r="BT11" s="95" t="s">
        <v>139</v>
      </c>
      <c r="BU11" s="96" t="str">
        <f>BU7</f>
        <v>-</v>
      </c>
      <c r="BV11" s="96">
        <f>BV7</f>
        <v>111.5</v>
      </c>
      <c r="BW11" s="96">
        <f>BW7</f>
        <v>438.2</v>
      </c>
      <c r="BX11" s="96">
        <f>BX7</f>
        <v>30.4</v>
      </c>
      <c r="BY11" s="96">
        <f>BY7</f>
        <v>101.6</v>
      </c>
      <c r="BZ11" s="85"/>
      <c r="CA11" s="85"/>
      <c r="CB11" s="85"/>
      <c r="CC11" s="85"/>
      <c r="CD11" s="85"/>
      <c r="CE11" s="95" t="s">
        <v>140</v>
      </c>
      <c r="CF11" s="96" t="str">
        <f>CF7</f>
        <v>-</v>
      </c>
      <c r="CG11" s="96">
        <f>CG7</f>
        <v>29401.200000000001</v>
      </c>
      <c r="CH11" s="96">
        <f>CH7</f>
        <v>33602.9</v>
      </c>
      <c r="CI11" s="96">
        <f>CI7</f>
        <v>26600</v>
      </c>
      <c r="CJ11" s="96">
        <f>CJ7</f>
        <v>28912.400000000001</v>
      </c>
      <c r="CK11" s="85"/>
      <c r="CL11" s="85"/>
      <c r="CM11" s="85"/>
      <c r="CN11" s="85"/>
      <c r="CO11" s="95" t="s">
        <v>141</v>
      </c>
      <c r="CP11" s="97" t="str">
        <f>CP7</f>
        <v>-</v>
      </c>
      <c r="CQ11" s="97">
        <f>CQ7</f>
        <v>12651</v>
      </c>
      <c r="CR11" s="97">
        <f>CR7</f>
        <v>101256</v>
      </c>
      <c r="CS11" s="97">
        <f>CS7</f>
        <v>773947</v>
      </c>
      <c r="CT11" s="97">
        <f>CT7</f>
        <v>864132</v>
      </c>
      <c r="CU11" s="85"/>
      <c r="CV11" s="85"/>
      <c r="CW11" s="85"/>
      <c r="CX11" s="85"/>
      <c r="CY11" s="85"/>
      <c r="CZ11" s="95" t="s">
        <v>142</v>
      </c>
      <c r="DA11" s="96" t="str">
        <f>DA7</f>
        <v>-</v>
      </c>
      <c r="DB11" s="96">
        <f>DB7</f>
        <v>1.8</v>
      </c>
      <c r="DC11" s="96">
        <f>DC7</f>
        <v>7.2</v>
      </c>
      <c r="DD11" s="96">
        <f>DD7</f>
        <v>11.4</v>
      </c>
      <c r="DE11" s="96">
        <f>DE7</f>
        <v>14</v>
      </c>
      <c r="DF11" s="85"/>
      <c r="DG11" s="85"/>
      <c r="DH11" s="85"/>
      <c r="DI11" s="85"/>
      <c r="DJ11" s="95" t="s">
        <v>143</v>
      </c>
      <c r="DK11" s="96" t="str">
        <f>DK7</f>
        <v>-</v>
      </c>
      <c r="DL11" s="96">
        <f>DL7</f>
        <v>0</v>
      </c>
      <c r="DM11" s="96">
        <f>DM7</f>
        <v>0</v>
      </c>
      <c r="DN11" s="96">
        <f>DN7</f>
        <v>0</v>
      </c>
      <c r="DO11" s="96">
        <f>DO7</f>
        <v>0.5</v>
      </c>
      <c r="DP11" s="85"/>
      <c r="DQ11" s="85"/>
      <c r="DR11" s="85"/>
      <c r="DS11" s="85"/>
      <c r="DT11" s="95" t="s">
        <v>138</v>
      </c>
      <c r="DU11" s="96" t="str">
        <f>DU7</f>
        <v>-</v>
      </c>
      <c r="DV11" s="96">
        <f>DV7</f>
        <v>6204.5</v>
      </c>
      <c r="DW11" s="96">
        <f>DW7</f>
        <v>1154.2</v>
      </c>
      <c r="DX11" s="96">
        <f>DX7</f>
        <v>581.6</v>
      </c>
      <c r="DY11" s="96">
        <f>DY7</f>
        <v>477.2</v>
      </c>
      <c r="DZ11" s="85"/>
      <c r="EA11" s="85"/>
      <c r="EB11" s="85"/>
      <c r="EC11" s="85"/>
      <c r="ED11" s="95" t="s">
        <v>138</v>
      </c>
      <c r="EE11" s="96" t="str">
        <f>EE7</f>
        <v>-</v>
      </c>
      <c r="EF11" s="96">
        <f>EF7</f>
        <v>0</v>
      </c>
      <c r="EG11" s="96">
        <f>EG7</f>
        <v>0.4</v>
      </c>
      <c r="EH11" s="96">
        <f>EH7</f>
        <v>2.5</v>
      </c>
      <c r="EI11" s="96">
        <f>EI7</f>
        <v>9.9</v>
      </c>
      <c r="EJ11" s="85"/>
      <c r="EK11" s="85"/>
      <c r="EL11" s="85"/>
      <c r="EM11" s="85"/>
      <c r="EN11" s="95" t="s">
        <v>144</v>
      </c>
      <c r="EO11" s="96" t="str">
        <f>EO7</f>
        <v>-</v>
      </c>
      <c r="EP11" s="96">
        <f>EP7</f>
        <v>100</v>
      </c>
      <c r="EQ11" s="96">
        <f>EQ7</f>
        <v>100</v>
      </c>
      <c r="ER11" s="96">
        <f>ER7</f>
        <v>100</v>
      </c>
      <c r="ES11" s="96">
        <f>ES7</f>
        <v>100</v>
      </c>
      <c r="ET11" s="85"/>
      <c r="EU11" s="85"/>
      <c r="EV11" s="85"/>
      <c r="EW11" s="85"/>
      <c r="EX11" s="85"/>
      <c r="EY11" s="95" t="s">
        <v>145</v>
      </c>
      <c r="EZ11" s="96" t="str">
        <f>EZ7</f>
        <v>-</v>
      </c>
      <c r="FA11" s="96" t="str">
        <f>FA7</f>
        <v>-</v>
      </c>
      <c r="FB11" s="96" t="str">
        <f>FB7</f>
        <v>-</v>
      </c>
      <c r="FC11" s="96" t="str">
        <f>FC7</f>
        <v>-</v>
      </c>
      <c r="FD11" s="96" t="str">
        <f>FD7</f>
        <v>-</v>
      </c>
      <c r="FE11" s="85"/>
      <c r="FF11" s="85"/>
      <c r="FG11" s="85"/>
      <c r="FH11" s="85"/>
      <c r="FI11" s="95" t="s">
        <v>145</v>
      </c>
      <c r="FJ11" s="96" t="str">
        <f>FJ7</f>
        <v>-</v>
      </c>
      <c r="FK11" s="96" t="str">
        <f>FK7</f>
        <v>-</v>
      </c>
      <c r="FL11" s="96" t="str">
        <f>FL7</f>
        <v>-</v>
      </c>
      <c r="FM11" s="96" t="str">
        <f>FM7</f>
        <v>-</v>
      </c>
      <c r="FN11" s="96" t="str">
        <f>FN7</f>
        <v>-</v>
      </c>
      <c r="FO11" s="85"/>
      <c r="FP11" s="85"/>
      <c r="FQ11" s="85"/>
      <c r="FR11" s="85"/>
      <c r="FS11" s="95" t="s">
        <v>138</v>
      </c>
      <c r="FT11" s="96" t="str">
        <f>FT7</f>
        <v>-</v>
      </c>
      <c r="FU11" s="96" t="str">
        <f>FU7</f>
        <v>-</v>
      </c>
      <c r="FV11" s="96" t="str">
        <f>FV7</f>
        <v>-</v>
      </c>
      <c r="FW11" s="96" t="str">
        <f>FW7</f>
        <v>-</v>
      </c>
      <c r="FX11" s="96" t="str">
        <f>FX7</f>
        <v>-</v>
      </c>
      <c r="FY11" s="85"/>
      <c r="FZ11" s="85"/>
      <c r="GA11" s="85"/>
      <c r="GB11" s="85"/>
      <c r="GC11" s="95" t="s">
        <v>138</v>
      </c>
      <c r="GD11" s="96" t="str">
        <f>GD7</f>
        <v>-</v>
      </c>
      <c r="GE11" s="96" t="str">
        <f>GE7</f>
        <v>-</v>
      </c>
      <c r="GF11" s="96" t="str">
        <f>GF7</f>
        <v>-</v>
      </c>
      <c r="GG11" s="96" t="str">
        <f>GG7</f>
        <v>-</v>
      </c>
      <c r="GH11" s="96" t="str">
        <f>GH7</f>
        <v>-</v>
      </c>
      <c r="GI11" s="85"/>
      <c r="GJ11" s="85"/>
      <c r="GK11" s="85"/>
      <c r="GL11" s="85"/>
      <c r="GM11" s="95" t="s">
        <v>138</v>
      </c>
      <c r="GN11" s="96" t="str">
        <f>GN7</f>
        <v>-</v>
      </c>
      <c r="GO11" s="96" t="str">
        <f>GO7</f>
        <v>-</v>
      </c>
      <c r="GP11" s="96" t="str">
        <f>GP7</f>
        <v>-</v>
      </c>
      <c r="GQ11" s="96" t="str">
        <f>GQ7</f>
        <v>-</v>
      </c>
      <c r="GR11" s="96" t="str">
        <f>GR7</f>
        <v>-</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145</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146</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f>KX7</f>
        <v>1.8</v>
      </c>
      <c r="KY11" s="96">
        <f>KY7</f>
        <v>7.2</v>
      </c>
      <c r="KZ11" s="96">
        <f>KZ7</f>
        <v>11.4</v>
      </c>
      <c r="LA11" s="96">
        <f>LA7</f>
        <v>14</v>
      </c>
      <c r="LB11" s="85"/>
      <c r="LC11" s="85"/>
      <c r="LD11" s="85"/>
      <c r="LE11" s="85"/>
      <c r="LF11" s="95" t="s">
        <v>138</v>
      </c>
      <c r="LG11" s="96" t="str">
        <f>LG7</f>
        <v>-</v>
      </c>
      <c r="LH11" s="96">
        <f>LH7</f>
        <v>0</v>
      </c>
      <c r="LI11" s="96">
        <f>LI7</f>
        <v>0</v>
      </c>
      <c r="LJ11" s="96">
        <f>LJ7</f>
        <v>0</v>
      </c>
      <c r="LK11" s="96">
        <f>LK7</f>
        <v>0.5</v>
      </c>
      <c r="LL11" s="85"/>
      <c r="LM11" s="85"/>
      <c r="LN11" s="85"/>
      <c r="LO11" s="85"/>
      <c r="LP11" s="95" t="s">
        <v>138</v>
      </c>
      <c r="LQ11" s="96" t="str">
        <f>LQ7</f>
        <v>-</v>
      </c>
      <c r="LR11" s="96">
        <f>LR7</f>
        <v>6204.5</v>
      </c>
      <c r="LS11" s="96">
        <f>LS7</f>
        <v>1154.2</v>
      </c>
      <c r="LT11" s="96">
        <f>LT7</f>
        <v>581.6</v>
      </c>
      <c r="LU11" s="96">
        <f>LU7</f>
        <v>477.2</v>
      </c>
      <c r="LV11" s="85"/>
      <c r="LW11" s="85"/>
      <c r="LX11" s="85"/>
      <c r="LY11" s="85"/>
      <c r="LZ11" s="95" t="s">
        <v>138</v>
      </c>
      <c r="MA11" s="96" t="str">
        <f>MA7</f>
        <v>-</v>
      </c>
      <c r="MB11" s="96">
        <f>MB7</f>
        <v>0</v>
      </c>
      <c r="MC11" s="96">
        <f>MC7</f>
        <v>0.4</v>
      </c>
      <c r="MD11" s="96">
        <f>MD7</f>
        <v>2.5</v>
      </c>
      <c r="ME11" s="96">
        <f>ME7</f>
        <v>9.9</v>
      </c>
      <c r="MF11" s="85"/>
      <c r="MG11" s="85"/>
      <c r="MH11" s="85"/>
      <c r="MI11" s="85"/>
      <c r="MJ11" s="95" t="s">
        <v>138</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147</v>
      </c>
      <c r="AY12" s="96" t="str">
        <f>BD7</f>
        <v>-</v>
      </c>
      <c r="AZ12" s="96">
        <f>BE7</f>
        <v>119.7</v>
      </c>
      <c r="BA12" s="96">
        <f>BF7</f>
        <v>125.7</v>
      </c>
      <c r="BB12" s="96">
        <f>BG7</f>
        <v>129.69999999999999</v>
      </c>
      <c r="BC12" s="96">
        <f>BH7</f>
        <v>135.9</v>
      </c>
      <c r="BD12" s="85"/>
      <c r="BE12" s="85"/>
      <c r="BF12" s="85"/>
      <c r="BG12" s="85"/>
      <c r="BH12" s="85"/>
      <c r="BI12" s="95" t="s">
        <v>147</v>
      </c>
      <c r="BJ12" s="96" t="str">
        <f>BO7</f>
        <v>-</v>
      </c>
      <c r="BK12" s="96">
        <f>BP7</f>
        <v>121.8</v>
      </c>
      <c r="BL12" s="96">
        <f>BQ7</f>
        <v>124.8</v>
      </c>
      <c r="BM12" s="96">
        <f>BR7</f>
        <v>130.4</v>
      </c>
      <c r="BN12" s="96">
        <f>BS7</f>
        <v>136.30000000000001</v>
      </c>
      <c r="BO12" s="85"/>
      <c r="BP12" s="85"/>
      <c r="BQ12" s="85"/>
      <c r="BR12" s="85"/>
      <c r="BS12" s="85"/>
      <c r="BT12" s="95" t="s">
        <v>147</v>
      </c>
      <c r="BU12" s="96" t="str">
        <f>BZ7</f>
        <v>-</v>
      </c>
      <c r="BV12" s="96">
        <f>CA7</f>
        <v>992.4</v>
      </c>
      <c r="BW12" s="96">
        <f>CB7</f>
        <v>638.79999999999995</v>
      </c>
      <c r="BX12" s="96">
        <f>CC7</f>
        <v>716.7</v>
      </c>
      <c r="BY12" s="96">
        <f>CD7</f>
        <v>688</v>
      </c>
      <c r="BZ12" s="85"/>
      <c r="CA12" s="85"/>
      <c r="CB12" s="85"/>
      <c r="CC12" s="85"/>
      <c r="CD12" s="85"/>
      <c r="CE12" s="95" t="s">
        <v>147</v>
      </c>
      <c r="CF12" s="96" t="str">
        <f>CK7</f>
        <v>-</v>
      </c>
      <c r="CG12" s="96">
        <f>CL7</f>
        <v>7914.4</v>
      </c>
      <c r="CH12" s="96">
        <f>CM7</f>
        <v>7493.6</v>
      </c>
      <c r="CI12" s="96">
        <f>CN7</f>
        <v>8014.2</v>
      </c>
      <c r="CJ12" s="96">
        <f>CO7</f>
        <v>8260</v>
      </c>
      <c r="CK12" s="85"/>
      <c r="CL12" s="85"/>
      <c r="CM12" s="85"/>
      <c r="CN12" s="85"/>
      <c r="CO12" s="95" t="s">
        <v>147</v>
      </c>
      <c r="CP12" s="97" t="str">
        <f>CU7</f>
        <v>-</v>
      </c>
      <c r="CQ12" s="97">
        <f>CV7</f>
        <v>1160012</v>
      </c>
      <c r="CR12" s="97">
        <f>CW7</f>
        <v>1146099</v>
      </c>
      <c r="CS12" s="97">
        <f>CX7</f>
        <v>1494682</v>
      </c>
      <c r="CT12" s="97">
        <f>CY7</f>
        <v>1543942</v>
      </c>
      <c r="CU12" s="85"/>
      <c r="CV12" s="85"/>
      <c r="CW12" s="85"/>
      <c r="CX12" s="85"/>
      <c r="CY12" s="85"/>
      <c r="CZ12" s="95" t="s">
        <v>147</v>
      </c>
      <c r="DA12" s="96" t="str">
        <f>DF7</f>
        <v>-</v>
      </c>
      <c r="DB12" s="96">
        <f>DG7</f>
        <v>36.299999999999997</v>
      </c>
      <c r="DC12" s="96">
        <f>DH7</f>
        <v>38.4</v>
      </c>
      <c r="DD12" s="96">
        <f>DI7</f>
        <v>37.700000000000003</v>
      </c>
      <c r="DE12" s="96">
        <f>DJ7</f>
        <v>36.200000000000003</v>
      </c>
      <c r="DF12" s="85"/>
      <c r="DG12" s="85"/>
      <c r="DH12" s="85"/>
      <c r="DI12" s="85"/>
      <c r="DJ12" s="95" t="s">
        <v>147</v>
      </c>
      <c r="DK12" s="96" t="str">
        <f>DP7</f>
        <v>-</v>
      </c>
      <c r="DL12" s="96">
        <f>DQ7</f>
        <v>22.1</v>
      </c>
      <c r="DM12" s="96">
        <f>DR7</f>
        <v>21.1</v>
      </c>
      <c r="DN12" s="96">
        <f>DS7</f>
        <v>20</v>
      </c>
      <c r="DO12" s="96">
        <f>DT7</f>
        <v>18.2</v>
      </c>
      <c r="DP12" s="85"/>
      <c r="DQ12" s="85"/>
      <c r="DR12" s="85"/>
      <c r="DS12" s="85"/>
      <c r="DT12" s="95" t="s">
        <v>147</v>
      </c>
      <c r="DU12" s="96" t="str">
        <f>DZ7</f>
        <v>-</v>
      </c>
      <c r="DV12" s="96">
        <f>EA7</f>
        <v>130.19999999999999</v>
      </c>
      <c r="DW12" s="96">
        <f>EB7</f>
        <v>128.80000000000001</v>
      </c>
      <c r="DX12" s="96">
        <f>EC7</f>
        <v>109.9</v>
      </c>
      <c r="DY12" s="96">
        <f>ED7</f>
        <v>103.6</v>
      </c>
      <c r="DZ12" s="85"/>
      <c r="EA12" s="85"/>
      <c r="EB12" s="85"/>
      <c r="EC12" s="85"/>
      <c r="ED12" s="95" t="s">
        <v>147</v>
      </c>
      <c r="EE12" s="96" t="str">
        <f>EJ7</f>
        <v>-</v>
      </c>
      <c r="EF12" s="96">
        <f>EK7</f>
        <v>57.7</v>
      </c>
      <c r="EG12" s="96">
        <f>EL7</f>
        <v>59.8</v>
      </c>
      <c r="EH12" s="96">
        <f>EM7</f>
        <v>59.6</v>
      </c>
      <c r="EI12" s="96">
        <f>EN7</f>
        <v>60.3</v>
      </c>
      <c r="EJ12" s="85"/>
      <c r="EK12" s="85"/>
      <c r="EL12" s="85"/>
      <c r="EM12" s="85"/>
      <c r="EN12" s="95" t="s">
        <v>148</v>
      </c>
      <c r="EO12" s="96" t="str">
        <f>ET7</f>
        <v>-</v>
      </c>
      <c r="EP12" s="96">
        <f>EU7</f>
        <v>15.4</v>
      </c>
      <c r="EQ12" s="96">
        <f>EV7</f>
        <v>16.2</v>
      </c>
      <c r="ER12" s="96">
        <f>EW7</f>
        <v>18.7</v>
      </c>
      <c r="ES12" s="96">
        <f>EX7</f>
        <v>20.5</v>
      </c>
      <c r="ET12" s="85"/>
      <c r="EU12" s="85"/>
      <c r="EV12" s="85"/>
      <c r="EW12" s="85"/>
      <c r="EX12" s="85"/>
      <c r="EY12" s="95" t="s">
        <v>149</v>
      </c>
      <c r="EZ12" s="96" t="str">
        <f>IF($EZ$8,FE7,"-")</f>
        <v>-</v>
      </c>
      <c r="FA12" s="96" t="str">
        <f>IF($EZ$8,FF7,"-")</f>
        <v>-</v>
      </c>
      <c r="FB12" s="96" t="str">
        <f>IF($EZ$8,FG7,"-")</f>
        <v>-</v>
      </c>
      <c r="FC12" s="96" t="str">
        <f>IF($EZ$8,FH7,"-")</f>
        <v>-</v>
      </c>
      <c r="FD12" s="96" t="str">
        <f>IF($EZ$8,FI7,"-")</f>
        <v>-</v>
      </c>
      <c r="FE12" s="85"/>
      <c r="FF12" s="85"/>
      <c r="FG12" s="85"/>
      <c r="FH12" s="85"/>
      <c r="FI12" s="95" t="s">
        <v>149</v>
      </c>
      <c r="FJ12" s="96" t="str">
        <f>IF($FJ$8,FO7,"-")</f>
        <v>-</v>
      </c>
      <c r="FK12" s="96" t="str">
        <f>IF($FJ$8,FP7,"-")</f>
        <v>-</v>
      </c>
      <c r="FL12" s="96" t="str">
        <f>IF($FJ$8,FQ7,"-")</f>
        <v>-</v>
      </c>
      <c r="FM12" s="96" t="str">
        <f>IF($FJ$8,FR7,"-")</f>
        <v>-</v>
      </c>
      <c r="FN12" s="96" t="str">
        <f>IF($FJ$8,FS7,"-")</f>
        <v>-</v>
      </c>
      <c r="FO12" s="85"/>
      <c r="FP12" s="85"/>
      <c r="FQ12" s="85"/>
      <c r="FR12" s="85"/>
      <c r="FS12" s="95" t="s">
        <v>149</v>
      </c>
      <c r="FT12" s="96" t="str">
        <f>IF($FT$8,FY7,"-")</f>
        <v>-</v>
      </c>
      <c r="FU12" s="96" t="str">
        <f>IF($FT$8,FZ7,"-")</f>
        <v>-</v>
      </c>
      <c r="FV12" s="96" t="str">
        <f>IF($FT$8,GA7,"-")</f>
        <v>-</v>
      </c>
      <c r="FW12" s="96" t="str">
        <f>IF($FT$8,GB7,"-")</f>
        <v>-</v>
      </c>
      <c r="FX12" s="96" t="str">
        <f>IF($FT$8,GC7,"-")</f>
        <v>-</v>
      </c>
      <c r="FY12" s="85"/>
      <c r="FZ12" s="85"/>
      <c r="GA12" s="85"/>
      <c r="GB12" s="85"/>
      <c r="GC12" s="95" t="s">
        <v>149</v>
      </c>
      <c r="GD12" s="96" t="str">
        <f>IF($GD$8,GI7,"-")</f>
        <v>-</v>
      </c>
      <c r="GE12" s="96" t="str">
        <f>IF($GD$8,GJ7,"-")</f>
        <v>-</v>
      </c>
      <c r="GF12" s="96" t="str">
        <f>IF($GD$8,GK7,"-")</f>
        <v>-</v>
      </c>
      <c r="GG12" s="96" t="str">
        <f>IF($GD$8,GL7,"-")</f>
        <v>-</v>
      </c>
      <c r="GH12" s="96" t="str">
        <f>IF($GD$8,GM7,"-")</f>
        <v>-</v>
      </c>
      <c r="GI12" s="85"/>
      <c r="GJ12" s="85"/>
      <c r="GK12" s="85"/>
      <c r="GL12" s="85"/>
      <c r="GM12" s="95" t="s">
        <v>149</v>
      </c>
      <c r="GN12" s="96" t="str">
        <f>IF($GN$8,GS7,"-")</f>
        <v>-</v>
      </c>
      <c r="GO12" s="96" t="str">
        <f>IF($GN$8,GT7,"-")</f>
        <v>-</v>
      </c>
      <c r="GP12" s="96" t="str">
        <f>IF($GN$8,GU7,"-")</f>
        <v>-</v>
      </c>
      <c r="GQ12" s="96" t="str">
        <f>IF($GN$8,GV7,"-")</f>
        <v>-</v>
      </c>
      <c r="GR12" s="96" t="str">
        <f>IF($GN$8,GW7,"-")</f>
        <v>-</v>
      </c>
      <c r="GS12" s="85"/>
      <c r="GT12" s="85"/>
      <c r="GU12" s="85"/>
      <c r="GV12" s="85"/>
      <c r="GW12" s="85"/>
      <c r="GX12" s="95" t="s">
        <v>149</v>
      </c>
      <c r="GY12" s="96" t="str">
        <f>IF($GY$8,HD7,"-")</f>
        <v>-</v>
      </c>
      <c r="GZ12" s="96" t="str">
        <f>IF($GY$8,HE7,"-")</f>
        <v>-</v>
      </c>
      <c r="HA12" s="96" t="str">
        <f>IF($GY$8,HF7,"-")</f>
        <v>-</v>
      </c>
      <c r="HB12" s="96" t="str">
        <f>IF($GY$8,HG7,"-")</f>
        <v>-</v>
      </c>
      <c r="HC12" s="96" t="str">
        <f>IF($GY$8,HH7,"-")</f>
        <v>-</v>
      </c>
      <c r="HD12" s="85"/>
      <c r="HE12" s="85"/>
      <c r="HF12" s="85"/>
      <c r="HG12" s="85"/>
      <c r="HH12" s="95" t="s">
        <v>149</v>
      </c>
      <c r="HI12" s="96" t="str">
        <f>IF($HI$8,HN7,"-")</f>
        <v>-</v>
      </c>
      <c r="HJ12" s="96" t="str">
        <f>IF($HI$8,HO7,"-")</f>
        <v>-</v>
      </c>
      <c r="HK12" s="96" t="str">
        <f>IF($HI$8,HP7,"-")</f>
        <v>-</v>
      </c>
      <c r="HL12" s="96" t="str">
        <f>IF($HI$8,HQ7,"-")</f>
        <v>-</v>
      </c>
      <c r="HM12" s="96" t="str">
        <f>IF($HI$8,HR7,"-")</f>
        <v>-</v>
      </c>
      <c r="HN12" s="85"/>
      <c r="HO12" s="85"/>
      <c r="HP12" s="85"/>
      <c r="HQ12" s="85"/>
      <c r="HR12" s="95" t="s">
        <v>149</v>
      </c>
      <c r="HS12" s="96" t="str">
        <f>IF($HS$8,HX7,"-")</f>
        <v>-</v>
      </c>
      <c r="HT12" s="96" t="str">
        <f>IF($HS$8,HY7,"-")</f>
        <v>-</v>
      </c>
      <c r="HU12" s="96" t="str">
        <f>IF($HS$8,HZ7,"-")</f>
        <v>-</v>
      </c>
      <c r="HV12" s="96" t="str">
        <f>IF($HS$8,IA7,"-")</f>
        <v>-</v>
      </c>
      <c r="HW12" s="96" t="str">
        <f>IF($HS$8,IB7,"-")</f>
        <v>-</v>
      </c>
      <c r="HX12" s="85"/>
      <c r="HY12" s="85"/>
      <c r="HZ12" s="85"/>
      <c r="IA12" s="85"/>
      <c r="IB12" s="95" t="s">
        <v>149</v>
      </c>
      <c r="IC12" s="96" t="str">
        <f>IF($IC$8,IH7,"-")</f>
        <v>-</v>
      </c>
      <c r="ID12" s="96" t="str">
        <f>IF($IC$8,II7,"-")</f>
        <v>-</v>
      </c>
      <c r="IE12" s="96" t="str">
        <f>IF($IC$8,IJ7,"-")</f>
        <v>-</v>
      </c>
      <c r="IF12" s="96" t="str">
        <f>IF($IC$8,IK7,"-")</f>
        <v>-</v>
      </c>
      <c r="IG12" s="96" t="str">
        <f>IF($IC$8,IL7,"-")</f>
        <v>-</v>
      </c>
      <c r="IH12" s="85"/>
      <c r="II12" s="85"/>
      <c r="IJ12" s="85"/>
      <c r="IK12" s="85"/>
      <c r="IL12" s="95" t="s">
        <v>149</v>
      </c>
      <c r="IM12" s="96" t="str">
        <f>IF($IM$8,IR7,"-")</f>
        <v>-</v>
      </c>
      <c r="IN12" s="96" t="str">
        <f>IF($IM$8,IS7,"-")</f>
        <v>-</v>
      </c>
      <c r="IO12" s="96" t="str">
        <f>IF($IM$8,IT7,"-")</f>
        <v>-</v>
      </c>
      <c r="IP12" s="96" t="str">
        <f>IF($IM$8,IU7,"-")</f>
        <v>-</v>
      </c>
      <c r="IQ12" s="96" t="str">
        <f>IF($IM$8,IV7,"-")</f>
        <v>-</v>
      </c>
      <c r="IR12" s="85"/>
      <c r="IS12" s="85"/>
      <c r="IT12" s="85"/>
      <c r="IU12" s="85"/>
      <c r="IV12" s="85"/>
      <c r="IW12" s="95" t="s">
        <v>149</v>
      </c>
      <c r="IX12" s="96" t="str">
        <f>IF($IX$8,JC7,"-")</f>
        <v>-</v>
      </c>
      <c r="IY12" s="96" t="str">
        <f>IF($IX$8,JD7,"-")</f>
        <v>-</v>
      </c>
      <c r="IZ12" s="96" t="str">
        <f>IF($IX$8,JE7,"-")</f>
        <v>-</v>
      </c>
      <c r="JA12" s="96" t="str">
        <f>IF($IX$8,JF7,"-")</f>
        <v>-</v>
      </c>
      <c r="JB12" s="96" t="str">
        <f>IF($IX$8,JG7,"-")</f>
        <v>-</v>
      </c>
      <c r="JC12" s="85"/>
      <c r="JD12" s="85"/>
      <c r="JE12" s="85"/>
      <c r="JF12" s="85"/>
      <c r="JG12" s="95" t="s">
        <v>149</v>
      </c>
      <c r="JH12" s="96" t="str">
        <f>IF($JH$8,JM7,"-")</f>
        <v>-</v>
      </c>
      <c r="JI12" s="96" t="str">
        <f>IF($JH$8,JN7,"-")</f>
        <v>-</v>
      </c>
      <c r="JJ12" s="96" t="str">
        <f>IF($JH$8,JO7,"-")</f>
        <v>-</v>
      </c>
      <c r="JK12" s="96" t="str">
        <f>IF($JH$8,JP7,"-")</f>
        <v>-</v>
      </c>
      <c r="JL12" s="96" t="str">
        <f>IF($JH$8,JQ7,"-")</f>
        <v>-</v>
      </c>
      <c r="JM12" s="85"/>
      <c r="JN12" s="85"/>
      <c r="JO12" s="85"/>
      <c r="JP12" s="85"/>
      <c r="JQ12" s="95" t="s">
        <v>149</v>
      </c>
      <c r="JR12" s="96" t="str">
        <f>IF($JR$8,JW7,"-")</f>
        <v>-</v>
      </c>
      <c r="JS12" s="96" t="str">
        <f>IF($JR$8,JX7,"-")</f>
        <v>-</v>
      </c>
      <c r="JT12" s="96" t="str">
        <f>IF($JR$8,JY7,"-")</f>
        <v>-</v>
      </c>
      <c r="JU12" s="96" t="str">
        <f>IF($JR$8,JZ7,"-")</f>
        <v>-</v>
      </c>
      <c r="JV12" s="96" t="str">
        <f>IF($JR$8,KA7,"-")</f>
        <v>-</v>
      </c>
      <c r="JW12" s="85"/>
      <c r="JX12" s="85"/>
      <c r="JY12" s="85"/>
      <c r="JZ12" s="85"/>
      <c r="KA12" s="95" t="s">
        <v>149</v>
      </c>
      <c r="KB12" s="96" t="str">
        <f>IF($KB$8,KG7,"-")</f>
        <v>-</v>
      </c>
      <c r="KC12" s="96" t="str">
        <f>IF($KB$8,KH7,"-")</f>
        <v>-</v>
      </c>
      <c r="KD12" s="96" t="str">
        <f>IF($KB$8,KI7,"-")</f>
        <v>-</v>
      </c>
      <c r="KE12" s="96" t="str">
        <f>IF($KB$8,KJ7,"-")</f>
        <v>-</v>
      </c>
      <c r="KF12" s="96" t="str">
        <f>IF($KB$8,KK7,"-")</f>
        <v>-</v>
      </c>
      <c r="KG12" s="85"/>
      <c r="KH12" s="85"/>
      <c r="KI12" s="85"/>
      <c r="KJ12" s="85"/>
      <c r="KK12" s="95" t="s">
        <v>149</v>
      </c>
      <c r="KL12" s="96" t="str">
        <f>IF($KL$8,KQ7,"-")</f>
        <v>-</v>
      </c>
      <c r="KM12" s="96" t="str">
        <f>IF($KL$8,KR7,"-")</f>
        <v>-</v>
      </c>
      <c r="KN12" s="96" t="str">
        <f>IF($KL$8,KS7,"-")</f>
        <v>-</v>
      </c>
      <c r="KO12" s="96" t="str">
        <f>IF($KL$8,KT7,"-")</f>
        <v>-</v>
      </c>
      <c r="KP12" s="96" t="str">
        <f>IF($KL$8,KU7,"-")</f>
        <v>-</v>
      </c>
      <c r="KQ12" s="85"/>
      <c r="KR12" s="85"/>
      <c r="KS12" s="85"/>
      <c r="KT12" s="85"/>
      <c r="KU12" s="85"/>
      <c r="KV12" s="95" t="s">
        <v>149</v>
      </c>
      <c r="KW12" s="96" t="str">
        <f>IF($KW$8,LB7,"-")</f>
        <v>-</v>
      </c>
      <c r="KX12" s="96">
        <f>IF($KW$8,LC7,"-")</f>
        <v>7.1</v>
      </c>
      <c r="KY12" s="96">
        <f>IF($KW$8,LD7,"-")</f>
        <v>8.9</v>
      </c>
      <c r="KZ12" s="96">
        <f>IF($KW$8,LE7,"-")</f>
        <v>11.8</v>
      </c>
      <c r="LA12" s="96">
        <f>IF($KW$8,LF7,"-")</f>
        <v>15.3</v>
      </c>
      <c r="LB12" s="85"/>
      <c r="LC12" s="85"/>
      <c r="LD12" s="85"/>
      <c r="LE12" s="85"/>
      <c r="LF12" s="95" t="s">
        <v>149</v>
      </c>
      <c r="LG12" s="96" t="str">
        <f>IF($LG$8,LL7,"-")</f>
        <v>-</v>
      </c>
      <c r="LH12" s="96">
        <f>IF($LG$8,LM7,"-")</f>
        <v>8.6</v>
      </c>
      <c r="LI12" s="96">
        <f>IF($LG$8,LN7,"-")</f>
        <v>2</v>
      </c>
      <c r="LJ12" s="96">
        <f>IF($LG$8,LO7,"-")</f>
        <v>1.4</v>
      </c>
      <c r="LK12" s="96">
        <f>IF($LG$8,LP7,"-")</f>
        <v>2.9</v>
      </c>
      <c r="LL12" s="85"/>
      <c r="LM12" s="85"/>
      <c r="LN12" s="85"/>
      <c r="LO12" s="85"/>
      <c r="LP12" s="95" t="s">
        <v>149</v>
      </c>
      <c r="LQ12" s="96" t="str">
        <f>IF($LQ$8,LV7,"-")</f>
        <v>-</v>
      </c>
      <c r="LR12" s="96">
        <f>IF($LQ$8,LW7,"-")</f>
        <v>1092.0999999999999</v>
      </c>
      <c r="LS12" s="96">
        <f>IF($LQ$8,LX7,"-")</f>
        <v>1128.5999999999999</v>
      </c>
      <c r="LT12" s="96">
        <f>IF($LQ$8,LY7,"-")</f>
        <v>596.79999999999995</v>
      </c>
      <c r="LU12" s="96">
        <f>IF($LQ$8,LZ7,"-")</f>
        <v>510.2</v>
      </c>
      <c r="LV12" s="85"/>
      <c r="LW12" s="85"/>
      <c r="LX12" s="85"/>
      <c r="LY12" s="85"/>
      <c r="LZ12" s="95" t="s">
        <v>149</v>
      </c>
      <c r="MA12" s="96" t="str">
        <f>IF($MA$8,MF7,"-")</f>
        <v>-</v>
      </c>
      <c r="MB12" s="96">
        <f>IF($MA$8,MG7,"-")</f>
        <v>2.9</v>
      </c>
      <c r="MC12" s="96">
        <f>IF($MA$8,MH7,"-")</f>
        <v>3.4</v>
      </c>
      <c r="MD12" s="96">
        <f>IF($MA$8,MI7,"-")</f>
        <v>5.6</v>
      </c>
      <c r="ME12" s="96">
        <f>IF($MA$8,MJ7,"-")</f>
        <v>11.5</v>
      </c>
      <c r="MF12" s="85"/>
      <c r="MG12" s="85"/>
      <c r="MH12" s="85"/>
      <c r="MI12" s="85"/>
      <c r="MJ12" s="95" t="s">
        <v>149</v>
      </c>
      <c r="MK12" s="96" t="str">
        <f>IF($MK$8,MP7,"-")</f>
        <v>-</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150</v>
      </c>
      <c r="AY13" s="96">
        <f>$BI$7</f>
        <v>100</v>
      </c>
      <c r="AZ13" s="96">
        <f>$BI$7</f>
        <v>100</v>
      </c>
      <c r="BA13" s="96">
        <f>$BI$7</f>
        <v>100</v>
      </c>
      <c r="BB13" s="96">
        <f>$BI$7</f>
        <v>100</v>
      </c>
      <c r="BC13" s="96">
        <f>$BI$7</f>
        <v>100</v>
      </c>
      <c r="BD13" s="85"/>
      <c r="BE13" s="85"/>
      <c r="BF13" s="85"/>
      <c r="BG13" s="85"/>
      <c r="BH13" s="85"/>
      <c r="BI13" s="95" t="s">
        <v>150</v>
      </c>
      <c r="BJ13" s="96">
        <f>$BT$7</f>
        <v>100</v>
      </c>
      <c r="BK13" s="96">
        <f>$BT$7</f>
        <v>100</v>
      </c>
      <c r="BL13" s="96">
        <f>$BT$7</f>
        <v>100</v>
      </c>
      <c r="BM13" s="96">
        <f>$BT$7</f>
        <v>100</v>
      </c>
      <c r="BN13" s="96">
        <f>$BT$7</f>
        <v>100</v>
      </c>
      <c r="BO13" s="85"/>
      <c r="BP13" s="85"/>
      <c r="BQ13" s="85"/>
      <c r="BR13" s="85"/>
      <c r="BS13" s="85"/>
      <c r="BT13" s="95" t="s">
        <v>150</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151</v>
      </c>
      <c r="C14" s="100"/>
      <c r="D14" s="101"/>
      <c r="E14" s="100"/>
      <c r="F14" s="208" t="s">
        <v>152</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153</v>
      </c>
      <c r="C15" s="198"/>
      <c r="D15" s="101"/>
      <c r="E15" s="98">
        <v>1</v>
      </c>
      <c r="F15" s="198" t="s">
        <v>154</v>
      </c>
      <c r="G15" s="198"/>
      <c r="H15" s="103" t="s">
        <v>155</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156</v>
      </c>
      <c r="AY15" s="104"/>
      <c r="AZ15" s="104"/>
      <c r="BA15" s="104"/>
      <c r="BB15" s="104"/>
      <c r="BC15" s="104"/>
      <c r="BD15" s="101"/>
      <c r="BE15" s="101"/>
      <c r="BF15" s="101"/>
      <c r="BG15" s="101"/>
      <c r="BH15" s="101"/>
      <c r="BI15" s="102" t="s">
        <v>156</v>
      </c>
      <c r="BJ15" s="104"/>
      <c r="BK15" s="104"/>
      <c r="BL15" s="104"/>
      <c r="BM15" s="104"/>
      <c r="BN15" s="104"/>
      <c r="BO15" s="101"/>
      <c r="BP15" s="101"/>
      <c r="BQ15" s="101"/>
      <c r="BR15" s="101"/>
      <c r="BS15" s="101"/>
      <c r="BT15" s="102" t="s">
        <v>156</v>
      </c>
      <c r="BU15" s="104"/>
      <c r="BV15" s="104"/>
      <c r="BW15" s="104"/>
      <c r="BX15" s="104"/>
      <c r="BY15" s="104"/>
      <c r="BZ15" s="101"/>
      <c r="CA15" s="101"/>
      <c r="CB15" s="101"/>
      <c r="CC15" s="101"/>
      <c r="CD15" s="101"/>
      <c r="CE15" s="102" t="s">
        <v>156</v>
      </c>
      <c r="CF15" s="104"/>
      <c r="CG15" s="104"/>
      <c r="CH15" s="104"/>
      <c r="CI15" s="104"/>
      <c r="CJ15" s="104"/>
      <c r="CK15" s="101"/>
      <c r="CL15" s="101"/>
      <c r="CM15" s="101"/>
      <c r="CN15" s="101"/>
      <c r="CO15" s="102" t="s">
        <v>156</v>
      </c>
      <c r="CP15" s="104"/>
      <c r="CQ15" s="104"/>
      <c r="CR15" s="104"/>
      <c r="CS15" s="104"/>
      <c r="CT15" s="104"/>
      <c r="CU15" s="101"/>
      <c r="CV15" s="101"/>
      <c r="CW15" s="101"/>
      <c r="CX15" s="101"/>
      <c r="CY15" s="101"/>
      <c r="CZ15" s="102" t="s">
        <v>156</v>
      </c>
      <c r="DA15" s="104"/>
      <c r="DB15" s="104"/>
      <c r="DC15" s="104"/>
      <c r="DD15" s="104"/>
      <c r="DE15" s="104"/>
      <c r="DF15" s="101"/>
      <c r="DG15" s="101"/>
      <c r="DH15" s="101"/>
      <c r="DI15" s="101"/>
      <c r="DJ15" s="102" t="s">
        <v>156</v>
      </c>
      <c r="DK15" s="104"/>
      <c r="DL15" s="104"/>
      <c r="DM15" s="104"/>
      <c r="DN15" s="104"/>
      <c r="DO15" s="104"/>
      <c r="DP15" s="101"/>
      <c r="DQ15" s="101"/>
      <c r="DR15" s="101"/>
      <c r="DS15" s="101"/>
      <c r="DT15" s="102" t="s">
        <v>156</v>
      </c>
      <c r="DU15" s="104"/>
      <c r="DV15" s="104"/>
      <c r="DW15" s="104"/>
      <c r="DX15" s="104"/>
      <c r="DY15" s="104"/>
      <c r="DZ15" s="101"/>
      <c r="EA15" s="101"/>
      <c r="EB15" s="101"/>
      <c r="EC15" s="101"/>
      <c r="ED15" s="102" t="s">
        <v>156</v>
      </c>
      <c r="EE15" s="104"/>
      <c r="EF15" s="104"/>
      <c r="EG15" s="104"/>
      <c r="EH15" s="104"/>
      <c r="EI15" s="104"/>
      <c r="EJ15" s="101"/>
      <c r="EK15" s="101"/>
      <c r="EL15" s="101"/>
      <c r="EM15" s="101"/>
      <c r="EN15" s="102" t="s">
        <v>156</v>
      </c>
      <c r="EO15" s="104"/>
      <c r="EP15" s="104"/>
      <c r="EQ15" s="104"/>
      <c r="ER15" s="104"/>
      <c r="ES15" s="104"/>
      <c r="ET15" s="101"/>
      <c r="EU15" s="101"/>
      <c r="EV15" s="101"/>
      <c r="EW15" s="101"/>
      <c r="EX15" s="101"/>
      <c r="EY15" s="102" t="s">
        <v>156</v>
      </c>
      <c r="EZ15" s="104"/>
      <c r="FA15" s="104"/>
      <c r="FB15" s="104"/>
      <c r="FC15" s="104"/>
      <c r="FD15" s="104"/>
      <c r="FE15" s="101"/>
      <c r="FF15" s="101"/>
      <c r="FG15" s="101"/>
      <c r="FH15" s="101"/>
      <c r="FI15" s="102" t="s">
        <v>156</v>
      </c>
      <c r="FJ15" s="104"/>
      <c r="FK15" s="104"/>
      <c r="FL15" s="104"/>
      <c r="FM15" s="104"/>
      <c r="FN15" s="104"/>
      <c r="FO15" s="101"/>
      <c r="FP15" s="101"/>
      <c r="FQ15" s="101"/>
      <c r="FR15" s="101"/>
      <c r="FS15" s="102" t="s">
        <v>156</v>
      </c>
      <c r="FT15" s="104"/>
      <c r="FU15" s="104"/>
      <c r="FV15" s="104"/>
      <c r="FW15" s="104"/>
      <c r="FX15" s="104"/>
      <c r="FY15" s="101"/>
      <c r="FZ15" s="101"/>
      <c r="GA15" s="101"/>
      <c r="GB15" s="101"/>
      <c r="GC15" s="102" t="s">
        <v>156</v>
      </c>
      <c r="GD15" s="104"/>
      <c r="GE15" s="104"/>
      <c r="GF15" s="104"/>
      <c r="GG15" s="104"/>
      <c r="GH15" s="104"/>
      <c r="GI15" s="101"/>
      <c r="GJ15" s="101"/>
      <c r="GK15" s="101"/>
      <c r="GL15" s="101"/>
      <c r="GM15" s="102" t="s">
        <v>156</v>
      </c>
      <c r="GN15" s="104"/>
      <c r="GO15" s="104"/>
      <c r="GP15" s="104"/>
      <c r="GQ15" s="104"/>
      <c r="GR15" s="104"/>
      <c r="GS15" s="101"/>
      <c r="GT15" s="101"/>
      <c r="GU15" s="101"/>
      <c r="GV15" s="101"/>
      <c r="GW15" s="101"/>
      <c r="GX15" s="102" t="s">
        <v>156</v>
      </c>
      <c r="GY15" s="104"/>
      <c r="GZ15" s="104"/>
      <c r="HA15" s="104"/>
      <c r="HB15" s="104"/>
      <c r="HC15" s="104"/>
      <c r="HD15" s="101"/>
      <c r="HE15" s="101"/>
      <c r="HF15" s="101"/>
      <c r="HG15" s="101"/>
      <c r="HH15" s="102" t="s">
        <v>156</v>
      </c>
      <c r="HI15" s="104"/>
      <c r="HJ15" s="104"/>
      <c r="HK15" s="104"/>
      <c r="HL15" s="104"/>
      <c r="HM15" s="104"/>
      <c r="HN15" s="101"/>
      <c r="HO15" s="101"/>
      <c r="HP15" s="101"/>
      <c r="HQ15" s="101"/>
      <c r="HR15" s="102" t="s">
        <v>156</v>
      </c>
      <c r="HS15" s="104"/>
      <c r="HT15" s="104"/>
      <c r="HU15" s="104"/>
      <c r="HV15" s="104"/>
      <c r="HW15" s="104"/>
      <c r="HX15" s="101"/>
      <c r="HY15" s="101"/>
      <c r="HZ15" s="101"/>
      <c r="IA15" s="101"/>
      <c r="IB15" s="102" t="s">
        <v>156</v>
      </c>
      <c r="IC15" s="104"/>
      <c r="ID15" s="104"/>
      <c r="IE15" s="104"/>
      <c r="IF15" s="104"/>
      <c r="IG15" s="104"/>
      <c r="IH15" s="101"/>
      <c r="II15" s="101"/>
      <c r="IJ15" s="101"/>
      <c r="IK15" s="101"/>
      <c r="IL15" s="102" t="s">
        <v>156</v>
      </c>
      <c r="IM15" s="104"/>
      <c r="IN15" s="104"/>
      <c r="IO15" s="104"/>
      <c r="IP15" s="104"/>
      <c r="IQ15" s="104"/>
      <c r="IR15" s="101"/>
      <c r="IS15" s="101"/>
      <c r="IT15" s="101"/>
      <c r="IU15" s="101"/>
      <c r="IV15" s="101"/>
      <c r="IW15" s="102" t="s">
        <v>156</v>
      </c>
      <c r="IX15" s="104"/>
      <c r="IY15" s="104"/>
      <c r="IZ15" s="104"/>
      <c r="JA15" s="104"/>
      <c r="JB15" s="104"/>
      <c r="JC15" s="101"/>
      <c r="JD15" s="101"/>
      <c r="JE15" s="101"/>
      <c r="JF15" s="101"/>
      <c r="JG15" s="102" t="s">
        <v>156</v>
      </c>
      <c r="JH15" s="104"/>
      <c r="JI15" s="104"/>
      <c r="JJ15" s="104"/>
      <c r="JK15" s="104"/>
      <c r="JL15" s="104"/>
      <c r="JM15" s="101"/>
      <c r="JN15" s="101"/>
      <c r="JO15" s="101"/>
      <c r="JP15" s="101"/>
      <c r="JQ15" s="102" t="s">
        <v>156</v>
      </c>
      <c r="JR15" s="104"/>
      <c r="JS15" s="104"/>
      <c r="JT15" s="104"/>
      <c r="JU15" s="104"/>
      <c r="JV15" s="104"/>
      <c r="JW15" s="101"/>
      <c r="JX15" s="101"/>
      <c r="JY15" s="101"/>
      <c r="JZ15" s="101"/>
      <c r="KA15" s="102" t="s">
        <v>156</v>
      </c>
      <c r="KB15" s="104"/>
      <c r="KC15" s="104"/>
      <c r="KD15" s="104"/>
      <c r="KE15" s="104"/>
      <c r="KF15" s="104"/>
      <c r="KG15" s="101"/>
      <c r="KH15" s="101"/>
      <c r="KI15" s="101"/>
      <c r="KJ15" s="101"/>
      <c r="KK15" s="102" t="s">
        <v>156</v>
      </c>
      <c r="KL15" s="104"/>
      <c r="KM15" s="104"/>
      <c r="KN15" s="104"/>
      <c r="KO15" s="104"/>
      <c r="KP15" s="104"/>
      <c r="KQ15" s="101"/>
      <c r="KR15" s="101"/>
      <c r="KS15" s="101"/>
      <c r="KT15" s="101"/>
      <c r="KU15" s="101"/>
      <c r="KV15" s="102" t="s">
        <v>156</v>
      </c>
      <c r="KW15" s="104"/>
      <c r="KX15" s="104"/>
      <c r="KY15" s="104"/>
      <c r="KZ15" s="104"/>
      <c r="LA15" s="104"/>
      <c r="LB15" s="101"/>
      <c r="LC15" s="101"/>
      <c r="LD15" s="101"/>
      <c r="LE15" s="101"/>
      <c r="LF15" s="102" t="s">
        <v>156</v>
      </c>
      <c r="LG15" s="104"/>
      <c r="LH15" s="104"/>
      <c r="LI15" s="104"/>
      <c r="LJ15" s="104"/>
      <c r="LK15" s="104"/>
      <c r="LL15" s="101"/>
      <c r="LM15" s="101"/>
      <c r="LN15" s="101"/>
      <c r="LO15" s="101"/>
      <c r="LP15" s="102" t="s">
        <v>156</v>
      </c>
      <c r="LQ15" s="104"/>
      <c r="LR15" s="104"/>
      <c r="LS15" s="104"/>
      <c r="LT15" s="104"/>
      <c r="LU15" s="104"/>
      <c r="LV15" s="101"/>
      <c r="LW15" s="101"/>
      <c r="LX15" s="101"/>
      <c r="LY15" s="101"/>
      <c r="LZ15" s="102" t="s">
        <v>156</v>
      </c>
      <c r="MA15" s="104"/>
      <c r="MB15" s="104"/>
      <c r="MC15" s="104"/>
      <c r="MD15" s="104"/>
      <c r="ME15" s="104"/>
      <c r="MF15" s="101"/>
      <c r="MG15" s="101"/>
      <c r="MH15" s="101"/>
      <c r="MI15" s="101"/>
      <c r="MJ15" s="102" t="s">
        <v>156</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157</v>
      </c>
      <c r="C16" s="198"/>
      <c r="D16" s="101"/>
      <c r="E16" s="98">
        <f>E15+1</f>
        <v>2</v>
      </c>
      <c r="F16" s="198" t="s">
        <v>158</v>
      </c>
      <c r="G16" s="198"/>
      <c r="H16" s="103" t="s">
        <v>159</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160</v>
      </c>
      <c r="C17" s="198"/>
      <c r="D17" s="101"/>
      <c r="E17" s="98">
        <f t="shared" ref="E17" si="8">E16+1</f>
        <v>3</v>
      </c>
      <c r="F17" s="198" t="s">
        <v>161</v>
      </c>
      <c r="G17" s="198"/>
      <c r="H17" s="103" t="s">
        <v>162</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163</v>
      </c>
      <c r="AY17" s="107" t="e">
        <f>IF(AY7="-",NA(),AY7)</f>
        <v>#N/A</v>
      </c>
      <c r="AZ17" s="107">
        <f t="shared" ref="AZ17:BC17" si="9">IF(AZ7="-",NA(),AZ7)</f>
        <v>136.1</v>
      </c>
      <c r="BA17" s="107">
        <f t="shared" si="9"/>
        <v>114.4</v>
      </c>
      <c r="BB17" s="107">
        <f t="shared" si="9"/>
        <v>145.6</v>
      </c>
      <c r="BC17" s="107">
        <f t="shared" si="9"/>
        <v>129.19999999999999</v>
      </c>
      <c r="BD17" s="101"/>
      <c r="BE17" s="101"/>
      <c r="BF17" s="101"/>
      <c r="BG17" s="101"/>
      <c r="BH17" s="101"/>
      <c r="BI17" s="106" t="s">
        <v>163</v>
      </c>
      <c r="BJ17" s="107" t="e">
        <f>IF(BJ7="-",NA(),BJ7)</f>
        <v>#N/A</v>
      </c>
      <c r="BK17" s="107">
        <f t="shared" ref="BK17:BN17" si="10">IF(BK7="-",NA(),BK7)</f>
        <v>136.19999999999999</v>
      </c>
      <c r="BL17" s="107">
        <f t="shared" si="10"/>
        <v>115.7</v>
      </c>
      <c r="BM17" s="107">
        <f t="shared" si="10"/>
        <v>142.69999999999999</v>
      </c>
      <c r="BN17" s="107">
        <f t="shared" si="10"/>
        <v>129.1</v>
      </c>
      <c r="BO17" s="101"/>
      <c r="BP17" s="101"/>
      <c r="BQ17" s="101"/>
      <c r="BR17" s="101"/>
      <c r="BS17" s="101"/>
      <c r="BT17" s="106" t="s">
        <v>163</v>
      </c>
      <c r="BU17" s="107" t="e">
        <f>IF(BU7="-",NA(),BU7)</f>
        <v>#N/A</v>
      </c>
      <c r="BV17" s="107">
        <f t="shared" ref="BV17:BY17" si="11">IF(BV7="-",NA(),BV7)</f>
        <v>111.5</v>
      </c>
      <c r="BW17" s="107">
        <f t="shared" si="11"/>
        <v>438.2</v>
      </c>
      <c r="BX17" s="107">
        <f t="shared" si="11"/>
        <v>30.4</v>
      </c>
      <c r="BY17" s="107">
        <f t="shared" si="11"/>
        <v>101.6</v>
      </c>
      <c r="BZ17" s="101"/>
      <c r="CA17" s="101"/>
      <c r="CB17" s="101"/>
      <c r="CC17" s="101"/>
      <c r="CD17" s="101"/>
      <c r="CE17" s="106" t="s">
        <v>163</v>
      </c>
      <c r="CF17" s="107" t="e">
        <f>IF(CF7="-",NA(),CF7)</f>
        <v>#N/A</v>
      </c>
      <c r="CG17" s="107">
        <f t="shared" ref="CG17:CJ17" si="12">IF(CG7="-",NA(),CG7)</f>
        <v>29401.200000000001</v>
      </c>
      <c r="CH17" s="107">
        <f t="shared" si="12"/>
        <v>33602.9</v>
      </c>
      <c r="CI17" s="107">
        <f t="shared" si="12"/>
        <v>26600</v>
      </c>
      <c r="CJ17" s="107">
        <f t="shared" si="12"/>
        <v>28912.400000000001</v>
      </c>
      <c r="CK17" s="101"/>
      <c r="CL17" s="101"/>
      <c r="CM17" s="101"/>
      <c r="CN17" s="101"/>
      <c r="CO17" s="106" t="s">
        <v>163</v>
      </c>
      <c r="CP17" s="108" t="e">
        <f>IF(CP7="-",NA(),CP7)</f>
        <v>#N/A</v>
      </c>
      <c r="CQ17" s="108">
        <f t="shared" ref="CQ17:CT17" si="13">IF(CQ7="-",NA(),CQ7)</f>
        <v>12651</v>
      </c>
      <c r="CR17" s="108">
        <f t="shared" si="13"/>
        <v>101256</v>
      </c>
      <c r="CS17" s="108">
        <f t="shared" si="13"/>
        <v>773947</v>
      </c>
      <c r="CT17" s="108">
        <f t="shared" si="13"/>
        <v>864132</v>
      </c>
      <c r="CU17" s="101"/>
      <c r="CV17" s="101"/>
      <c r="CW17" s="101"/>
      <c r="CX17" s="101"/>
      <c r="CY17" s="101"/>
      <c r="CZ17" s="106" t="s">
        <v>163</v>
      </c>
      <c r="DA17" s="107" t="e">
        <f>IF(DA7="-",NA(),DA7)</f>
        <v>#N/A</v>
      </c>
      <c r="DB17" s="107">
        <f t="shared" ref="DB17:DE17" si="14">IF(DB7="-",NA(),DB7)</f>
        <v>1.8</v>
      </c>
      <c r="DC17" s="107">
        <f t="shared" si="14"/>
        <v>7.2</v>
      </c>
      <c r="DD17" s="107">
        <f t="shared" si="14"/>
        <v>11.4</v>
      </c>
      <c r="DE17" s="107">
        <f t="shared" si="14"/>
        <v>14</v>
      </c>
      <c r="DF17" s="101"/>
      <c r="DG17" s="101"/>
      <c r="DH17" s="101"/>
      <c r="DI17" s="101"/>
      <c r="DJ17" s="106" t="s">
        <v>163</v>
      </c>
      <c r="DK17" s="107" t="e">
        <f>IF(DK7="-",NA(),DK7)</f>
        <v>#N/A</v>
      </c>
      <c r="DL17" s="107">
        <f t="shared" ref="DL17:DO17" si="15">IF(DL7="-",NA(),DL7)</f>
        <v>0</v>
      </c>
      <c r="DM17" s="107">
        <f t="shared" si="15"/>
        <v>0</v>
      </c>
      <c r="DN17" s="107">
        <f t="shared" si="15"/>
        <v>0</v>
      </c>
      <c r="DO17" s="107">
        <f t="shared" si="15"/>
        <v>0.5</v>
      </c>
      <c r="DP17" s="101"/>
      <c r="DQ17" s="101"/>
      <c r="DR17" s="101"/>
      <c r="DS17" s="101"/>
      <c r="DT17" s="106" t="s">
        <v>163</v>
      </c>
      <c r="DU17" s="107" t="e">
        <f>IF(DU7="-",NA(),DU7)</f>
        <v>#N/A</v>
      </c>
      <c r="DV17" s="107">
        <f t="shared" ref="DV17:DY17" si="16">IF(DV7="-",NA(),DV7)</f>
        <v>6204.5</v>
      </c>
      <c r="DW17" s="107">
        <f t="shared" si="16"/>
        <v>1154.2</v>
      </c>
      <c r="DX17" s="107">
        <f t="shared" si="16"/>
        <v>581.6</v>
      </c>
      <c r="DY17" s="107">
        <f t="shared" si="16"/>
        <v>477.2</v>
      </c>
      <c r="DZ17" s="101"/>
      <c r="EA17" s="101"/>
      <c r="EB17" s="101"/>
      <c r="EC17" s="101"/>
      <c r="ED17" s="106" t="s">
        <v>163</v>
      </c>
      <c r="EE17" s="107" t="e">
        <f>IF(EE7="-",NA(),EE7)</f>
        <v>#N/A</v>
      </c>
      <c r="EF17" s="107">
        <f t="shared" ref="EF17:EI17" si="17">IF(EF7="-",NA(),EF7)</f>
        <v>0</v>
      </c>
      <c r="EG17" s="107">
        <f t="shared" si="17"/>
        <v>0.4</v>
      </c>
      <c r="EH17" s="107">
        <f t="shared" si="17"/>
        <v>2.5</v>
      </c>
      <c r="EI17" s="107">
        <f t="shared" si="17"/>
        <v>9.9</v>
      </c>
      <c r="EJ17" s="101"/>
      <c r="EK17" s="101"/>
      <c r="EL17" s="101"/>
      <c r="EM17" s="101"/>
      <c r="EN17" s="106" t="s">
        <v>163</v>
      </c>
      <c r="EO17" s="107" t="e">
        <f>IF(EO7="-",NA(),EO7)</f>
        <v>#N/A</v>
      </c>
      <c r="EP17" s="107">
        <f t="shared" ref="EP17:ES17" si="18">IF(EP7="-",NA(),EP7)</f>
        <v>100</v>
      </c>
      <c r="EQ17" s="107">
        <f t="shared" si="18"/>
        <v>100</v>
      </c>
      <c r="ER17" s="107">
        <f t="shared" si="18"/>
        <v>100</v>
      </c>
      <c r="ES17" s="107">
        <f t="shared" si="18"/>
        <v>100</v>
      </c>
      <c r="ET17" s="101"/>
      <c r="EU17" s="101"/>
      <c r="EV17" s="101"/>
      <c r="EW17" s="101"/>
      <c r="EX17" s="101"/>
      <c r="EY17" s="106" t="s">
        <v>163</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163</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163</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163</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163</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163</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163</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163</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163</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163</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163</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163</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163</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163</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163</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163</v>
      </c>
      <c r="KW17" s="107" t="e">
        <f>IF(KW7="-",NA(),KW7)</f>
        <v>#N/A</v>
      </c>
      <c r="KX17" s="107">
        <f t="shared" ref="KX17:LA17" si="34">IF(KX7="-",NA(),KX7)</f>
        <v>1.8</v>
      </c>
      <c r="KY17" s="107">
        <f t="shared" si="34"/>
        <v>7.2</v>
      </c>
      <c r="KZ17" s="107">
        <f t="shared" si="34"/>
        <v>11.4</v>
      </c>
      <c r="LA17" s="107">
        <f t="shared" si="34"/>
        <v>14</v>
      </c>
      <c r="LB17" s="101"/>
      <c r="LC17" s="101"/>
      <c r="LD17" s="101"/>
      <c r="LE17" s="101"/>
      <c r="LF17" s="106" t="s">
        <v>163</v>
      </c>
      <c r="LG17" s="107" t="e">
        <f>IF(LG7="-",NA(),LG7)</f>
        <v>#N/A</v>
      </c>
      <c r="LH17" s="107">
        <f t="shared" ref="LH17:LK17" si="35">IF(LH7="-",NA(),LH7)</f>
        <v>0</v>
      </c>
      <c r="LI17" s="107">
        <f t="shared" si="35"/>
        <v>0</v>
      </c>
      <c r="LJ17" s="107">
        <f t="shared" si="35"/>
        <v>0</v>
      </c>
      <c r="LK17" s="107">
        <f t="shared" si="35"/>
        <v>0.5</v>
      </c>
      <c r="LL17" s="101"/>
      <c r="LM17" s="101"/>
      <c r="LN17" s="101"/>
      <c r="LO17" s="101"/>
      <c r="LP17" s="106" t="s">
        <v>163</v>
      </c>
      <c r="LQ17" s="107" t="e">
        <f>IF(LQ7="-",NA(),LQ7)</f>
        <v>#N/A</v>
      </c>
      <c r="LR17" s="107">
        <f t="shared" ref="LR17:LU17" si="36">IF(LR7="-",NA(),LR7)</f>
        <v>6204.5</v>
      </c>
      <c r="LS17" s="107">
        <f t="shared" si="36"/>
        <v>1154.2</v>
      </c>
      <c r="LT17" s="107">
        <f t="shared" si="36"/>
        <v>581.6</v>
      </c>
      <c r="LU17" s="107">
        <f t="shared" si="36"/>
        <v>477.2</v>
      </c>
      <c r="LV17" s="101"/>
      <c r="LW17" s="101"/>
      <c r="LX17" s="101"/>
      <c r="LY17" s="101"/>
      <c r="LZ17" s="106" t="s">
        <v>163</v>
      </c>
      <c r="MA17" s="107" t="e">
        <f>IF(MA7="-",NA(),MA7)</f>
        <v>#N/A</v>
      </c>
      <c r="MB17" s="107">
        <f t="shared" ref="MB17:ME17" si="37">IF(MB7="-",NA(),MB7)</f>
        <v>0</v>
      </c>
      <c r="MC17" s="107">
        <f t="shared" si="37"/>
        <v>0.4</v>
      </c>
      <c r="MD17" s="107">
        <f t="shared" si="37"/>
        <v>2.5</v>
      </c>
      <c r="ME17" s="107">
        <f t="shared" si="37"/>
        <v>9.9</v>
      </c>
      <c r="MF17" s="101"/>
      <c r="MG17" s="101"/>
      <c r="MH17" s="101"/>
      <c r="MI17" s="101"/>
      <c r="MJ17" s="106" t="s">
        <v>163</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164</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165</v>
      </c>
      <c r="AY18" s="107" t="e">
        <f>IF(BD7="-",NA(),BD7)</f>
        <v>#N/A</v>
      </c>
      <c r="AZ18" s="107">
        <f t="shared" ref="AZ18:BC18" si="39">IF(BE7="-",NA(),BE7)</f>
        <v>119.7</v>
      </c>
      <c r="BA18" s="107">
        <f t="shared" si="39"/>
        <v>125.7</v>
      </c>
      <c r="BB18" s="107">
        <f t="shared" si="39"/>
        <v>129.69999999999999</v>
      </c>
      <c r="BC18" s="107">
        <f t="shared" si="39"/>
        <v>135.9</v>
      </c>
      <c r="BD18" s="101"/>
      <c r="BE18" s="101"/>
      <c r="BF18" s="101"/>
      <c r="BG18" s="101"/>
      <c r="BH18" s="101"/>
      <c r="BI18" s="106" t="s">
        <v>165</v>
      </c>
      <c r="BJ18" s="107" t="e">
        <f>IF(BO7="-",NA(),BO7)</f>
        <v>#N/A</v>
      </c>
      <c r="BK18" s="107">
        <f t="shared" ref="BK18:BN18" si="40">IF(BP7="-",NA(),BP7)</f>
        <v>121.8</v>
      </c>
      <c r="BL18" s="107">
        <f t="shared" si="40"/>
        <v>124.8</v>
      </c>
      <c r="BM18" s="107">
        <f t="shared" si="40"/>
        <v>130.4</v>
      </c>
      <c r="BN18" s="107">
        <f t="shared" si="40"/>
        <v>136.30000000000001</v>
      </c>
      <c r="BO18" s="101"/>
      <c r="BP18" s="101"/>
      <c r="BQ18" s="101"/>
      <c r="BR18" s="101"/>
      <c r="BS18" s="101"/>
      <c r="BT18" s="106" t="s">
        <v>165</v>
      </c>
      <c r="BU18" s="107" t="e">
        <f>IF(BZ7="-",NA(),BZ7)</f>
        <v>#N/A</v>
      </c>
      <c r="BV18" s="107">
        <f t="shared" ref="BV18:BY18" si="41">IF(CA7="-",NA(),CA7)</f>
        <v>992.4</v>
      </c>
      <c r="BW18" s="107">
        <f t="shared" si="41"/>
        <v>638.79999999999995</v>
      </c>
      <c r="BX18" s="107">
        <f t="shared" si="41"/>
        <v>716.7</v>
      </c>
      <c r="BY18" s="107">
        <f t="shared" si="41"/>
        <v>688</v>
      </c>
      <c r="BZ18" s="101"/>
      <c r="CA18" s="101"/>
      <c r="CB18" s="101"/>
      <c r="CC18" s="101"/>
      <c r="CD18" s="101"/>
      <c r="CE18" s="106" t="s">
        <v>165</v>
      </c>
      <c r="CF18" s="107" t="e">
        <f>IF(CK7="-",NA(),CK7)</f>
        <v>#N/A</v>
      </c>
      <c r="CG18" s="107">
        <f t="shared" ref="CG18:CJ18" si="42">IF(CL7="-",NA(),CL7)</f>
        <v>7914.4</v>
      </c>
      <c r="CH18" s="107">
        <f t="shared" si="42"/>
        <v>7493.6</v>
      </c>
      <c r="CI18" s="107">
        <f t="shared" si="42"/>
        <v>8014.2</v>
      </c>
      <c r="CJ18" s="107">
        <f t="shared" si="42"/>
        <v>8260</v>
      </c>
      <c r="CK18" s="101"/>
      <c r="CL18" s="101"/>
      <c r="CM18" s="101"/>
      <c r="CN18" s="101"/>
      <c r="CO18" s="106" t="s">
        <v>165</v>
      </c>
      <c r="CP18" s="108" t="e">
        <f>IF(CU7="-",NA(),CU7)</f>
        <v>#N/A</v>
      </c>
      <c r="CQ18" s="108">
        <f t="shared" ref="CQ18:CT18" si="43">IF(CV7="-",NA(),CV7)</f>
        <v>1160012</v>
      </c>
      <c r="CR18" s="108">
        <f t="shared" si="43"/>
        <v>1146099</v>
      </c>
      <c r="CS18" s="108">
        <f t="shared" si="43"/>
        <v>1494682</v>
      </c>
      <c r="CT18" s="108">
        <f t="shared" si="43"/>
        <v>1543942</v>
      </c>
      <c r="CU18" s="101"/>
      <c r="CV18" s="101"/>
      <c r="CW18" s="101"/>
      <c r="CX18" s="101"/>
      <c r="CY18" s="101"/>
      <c r="CZ18" s="106" t="s">
        <v>165</v>
      </c>
      <c r="DA18" s="107" t="e">
        <f>IF(DF7="-",NA(),DF7)</f>
        <v>#N/A</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165</v>
      </c>
      <c r="DK18" s="107" t="e">
        <f>IF(DP7="-",NA(),DP7)</f>
        <v>#N/A</v>
      </c>
      <c r="DL18" s="107">
        <f t="shared" ref="DL18:DO18" si="45">IF(DQ7="-",NA(),DQ7)</f>
        <v>22.1</v>
      </c>
      <c r="DM18" s="107">
        <f t="shared" si="45"/>
        <v>21.1</v>
      </c>
      <c r="DN18" s="107">
        <f t="shared" si="45"/>
        <v>20</v>
      </c>
      <c r="DO18" s="107">
        <f t="shared" si="45"/>
        <v>18.2</v>
      </c>
      <c r="DP18" s="101"/>
      <c r="DQ18" s="101"/>
      <c r="DR18" s="101"/>
      <c r="DS18" s="101"/>
      <c r="DT18" s="106" t="s">
        <v>165</v>
      </c>
      <c r="DU18" s="107" t="e">
        <f>IF(DZ7="-",NA(),DZ7)</f>
        <v>#N/A</v>
      </c>
      <c r="DV18" s="107">
        <f t="shared" ref="DV18:DY18" si="46">IF(EA7="-",NA(),EA7)</f>
        <v>130.19999999999999</v>
      </c>
      <c r="DW18" s="107">
        <f t="shared" si="46"/>
        <v>128.80000000000001</v>
      </c>
      <c r="DX18" s="107">
        <f t="shared" si="46"/>
        <v>109.9</v>
      </c>
      <c r="DY18" s="107">
        <f t="shared" si="46"/>
        <v>103.6</v>
      </c>
      <c r="DZ18" s="101"/>
      <c r="EA18" s="101"/>
      <c r="EB18" s="101"/>
      <c r="EC18" s="101"/>
      <c r="ED18" s="106" t="s">
        <v>165</v>
      </c>
      <c r="EE18" s="107" t="e">
        <f>IF(EJ7="-",NA(),EJ7)</f>
        <v>#N/A</v>
      </c>
      <c r="EF18" s="107">
        <f t="shared" ref="EF18:EI18" si="47">IF(EK7="-",NA(),EK7)</f>
        <v>57.7</v>
      </c>
      <c r="EG18" s="107">
        <f t="shared" si="47"/>
        <v>59.8</v>
      </c>
      <c r="EH18" s="107">
        <f t="shared" si="47"/>
        <v>59.6</v>
      </c>
      <c r="EI18" s="107">
        <f t="shared" si="47"/>
        <v>60.3</v>
      </c>
      <c r="EJ18" s="101"/>
      <c r="EK18" s="101"/>
      <c r="EL18" s="101"/>
      <c r="EM18" s="101"/>
      <c r="EN18" s="106" t="s">
        <v>165</v>
      </c>
      <c r="EO18" s="107" t="e">
        <f>IF(ET7="-",NA(),ET7)</f>
        <v>#N/A</v>
      </c>
      <c r="EP18" s="107">
        <f t="shared" ref="EP18:ES18" si="48">IF(EU7="-",NA(),EU7)</f>
        <v>15.4</v>
      </c>
      <c r="EQ18" s="107">
        <f t="shared" si="48"/>
        <v>16.2</v>
      </c>
      <c r="ER18" s="107">
        <f t="shared" si="48"/>
        <v>18.7</v>
      </c>
      <c r="ES18" s="107">
        <f t="shared" si="48"/>
        <v>20.5</v>
      </c>
      <c r="ET18" s="101"/>
      <c r="EU18" s="101"/>
      <c r="EV18" s="101"/>
      <c r="EW18" s="101"/>
      <c r="EX18" s="101"/>
      <c r="EY18" s="106" t="s">
        <v>165</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165</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165</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165</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165</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165</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165</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165</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165</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165</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165</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165</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165</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165</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165</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165</v>
      </c>
      <c r="KW18" s="107" t="e">
        <f>IF(OR(NOT($KW$8),LB7="-"),NA(),LB7)</f>
        <v>#N/A</v>
      </c>
      <c r="KX18" s="107">
        <f>IF(OR(NOT($KW$8),LC7="-"),NA(),LC7)</f>
        <v>7.1</v>
      </c>
      <c r="KY18" s="107">
        <f>IF(OR(NOT($KW$8),LD7="-"),NA(),LD7)</f>
        <v>8.9</v>
      </c>
      <c r="KZ18" s="107">
        <f>IF(OR(NOT($KW$8),LE7="-"),NA(),LE7)</f>
        <v>11.8</v>
      </c>
      <c r="LA18" s="107">
        <f>IF(OR(NOT($KW$8),LF7="-"),NA(),LF7)</f>
        <v>15.3</v>
      </c>
      <c r="LB18" s="101"/>
      <c r="LC18" s="101"/>
      <c r="LD18" s="101"/>
      <c r="LE18" s="101"/>
      <c r="LF18" s="106" t="s">
        <v>165</v>
      </c>
      <c r="LG18" s="107" t="e">
        <f>IF(OR(NOT($LG$8),LL7="-"),NA(),LL7)</f>
        <v>#N/A</v>
      </c>
      <c r="LH18" s="107">
        <f>IF(OR(NOT($LG$8),LM7="-"),NA(),LM7)</f>
        <v>8.6</v>
      </c>
      <c r="LI18" s="107">
        <f>IF(OR(NOT($LG$8),LN7="-"),NA(),LN7)</f>
        <v>2</v>
      </c>
      <c r="LJ18" s="107">
        <f>IF(OR(NOT($LG$8),LO7="-"),NA(),LO7)</f>
        <v>1.4</v>
      </c>
      <c r="LK18" s="107">
        <f>IF(OR(NOT($LG$8),LP7="-"),NA(),LP7)</f>
        <v>2.9</v>
      </c>
      <c r="LL18" s="101"/>
      <c r="LM18" s="101"/>
      <c r="LN18" s="101"/>
      <c r="LO18" s="101"/>
      <c r="LP18" s="106" t="s">
        <v>165</v>
      </c>
      <c r="LQ18" s="107" t="e">
        <f>IF(OR(NOT($LQ$8),LV7="-"),NA(),LV7)</f>
        <v>#N/A</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165</v>
      </c>
      <c r="MA18" s="107" t="e">
        <f>IF(OR(NOT($MA$8),MF7="-"),NA(),MF7)</f>
        <v>#N/A</v>
      </c>
      <c r="MB18" s="107">
        <f>IF(OR(NOT($MA$8),MG7="-"),NA(),MG7)</f>
        <v>2.9</v>
      </c>
      <c r="MC18" s="107">
        <f>IF(OR(NOT($MA$8),MH7="-"),NA(),MH7)</f>
        <v>3.4</v>
      </c>
      <c r="MD18" s="107">
        <f>IF(OR(NOT($MA$8),MI7="-"),NA(),MI7)</f>
        <v>5.6</v>
      </c>
      <c r="ME18" s="107">
        <f>IF(OR(NOT($MA$8),MJ7="-"),NA(),MJ7)</f>
        <v>11.5</v>
      </c>
      <c r="MF18" s="101"/>
      <c r="MG18" s="101"/>
      <c r="MH18" s="101"/>
      <c r="MI18" s="101"/>
      <c r="MJ18" s="106" t="s">
        <v>165</v>
      </c>
      <c r="MK18" s="107" t="e">
        <f>IF(OR(NOT($MK$8),MP7="-"),NA(),MP7)</f>
        <v>#N/A</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166</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150</v>
      </c>
      <c r="AY19" s="107">
        <f>$BI$7</f>
        <v>100</v>
      </c>
      <c r="AZ19" s="107">
        <f t="shared" ref="AZ19:BC19" si="49">$BI$7</f>
        <v>100</v>
      </c>
      <c r="BA19" s="107">
        <f t="shared" si="49"/>
        <v>100</v>
      </c>
      <c r="BB19" s="107">
        <f t="shared" si="49"/>
        <v>100</v>
      </c>
      <c r="BC19" s="107">
        <f t="shared" si="49"/>
        <v>100</v>
      </c>
      <c r="BD19" s="101"/>
      <c r="BE19" s="101"/>
      <c r="BF19" s="101"/>
      <c r="BG19" s="101"/>
      <c r="BH19" s="101"/>
      <c r="BI19" s="109" t="s">
        <v>150</v>
      </c>
      <c r="BJ19" s="107">
        <f>$BT$7</f>
        <v>100</v>
      </c>
      <c r="BK19" s="107">
        <f>$BT$7</f>
        <v>100</v>
      </c>
      <c r="BL19" s="107">
        <f>$BT$7</f>
        <v>100</v>
      </c>
      <c r="BM19" s="107">
        <f>$BT$7</f>
        <v>100</v>
      </c>
      <c r="BN19" s="107">
        <f>$BT$7</f>
        <v>100</v>
      </c>
      <c r="BO19" s="101"/>
      <c r="BP19" s="101"/>
      <c r="BQ19" s="101"/>
      <c r="BR19" s="101"/>
      <c r="BS19" s="101"/>
      <c r="BT19" s="109" t="s">
        <v>150</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167</v>
      </c>
      <c r="C20" s="198"/>
      <c r="D20" s="101"/>
    </row>
    <row r="21" spans="1:374">
      <c r="A21" s="98">
        <f t="shared" si="7"/>
        <v>7</v>
      </c>
      <c r="B21" s="198" t="s">
        <v>168</v>
      </c>
      <c r="C21" s="198"/>
      <c r="D21" s="101"/>
    </row>
    <row r="22" spans="1:374">
      <c r="A22" s="98">
        <f t="shared" si="7"/>
        <v>8</v>
      </c>
      <c r="B22" s="198" t="s">
        <v>169</v>
      </c>
      <c r="C22" s="198"/>
      <c r="D22" s="101"/>
      <c r="E22" s="199" t="s">
        <v>170</v>
      </c>
      <c r="F22" s="200"/>
      <c r="G22" s="200"/>
      <c r="H22" s="200"/>
      <c r="I22" s="201"/>
    </row>
    <row r="23" spans="1:374">
      <c r="A23" s="98">
        <f t="shared" si="7"/>
        <v>9</v>
      </c>
      <c r="B23" s="198" t="s">
        <v>171</v>
      </c>
      <c r="C23" s="198"/>
      <c r="D23" s="101"/>
      <c r="E23" s="202"/>
      <c r="F23" s="203"/>
      <c r="G23" s="203"/>
      <c r="H23" s="203"/>
      <c r="I23" s="204"/>
    </row>
    <row r="24" spans="1:374">
      <c r="A24" s="98">
        <f t="shared" si="7"/>
        <v>10</v>
      </c>
      <c r="B24" s="198" t="s">
        <v>172</v>
      </c>
      <c r="C24" s="198"/>
      <c r="D24" s="101"/>
      <c r="E24" s="202"/>
      <c r="F24" s="203"/>
      <c r="G24" s="203"/>
      <c r="H24" s="203"/>
      <c r="I24" s="204"/>
    </row>
    <row r="25" spans="1:374">
      <c r="A25" s="98">
        <f t="shared" si="7"/>
        <v>11</v>
      </c>
      <c r="B25" s="198" t="s">
        <v>173</v>
      </c>
      <c r="C25" s="198"/>
      <c r="D25" s="101"/>
      <c r="E25" s="202"/>
      <c r="F25" s="203"/>
      <c r="G25" s="203"/>
      <c r="H25" s="203"/>
      <c r="I25" s="204"/>
    </row>
    <row r="26" spans="1:374">
      <c r="A26" s="98">
        <f t="shared" si="7"/>
        <v>12</v>
      </c>
      <c r="B26" s="198" t="s">
        <v>174</v>
      </c>
      <c r="C26" s="198"/>
      <c r="D26" s="101"/>
      <c r="E26" s="202"/>
      <c r="F26" s="203"/>
      <c r="G26" s="203"/>
      <c r="H26" s="203"/>
      <c r="I26" s="204"/>
    </row>
    <row r="27" spans="1:374">
      <c r="A27" s="98">
        <f t="shared" si="7"/>
        <v>13</v>
      </c>
      <c r="B27" s="198" t="s">
        <v>175</v>
      </c>
      <c r="C27" s="198"/>
      <c r="D27" s="101"/>
      <c r="E27" s="202"/>
      <c r="F27" s="203"/>
      <c r="G27" s="203"/>
      <c r="H27" s="203"/>
      <c r="I27" s="204"/>
    </row>
    <row r="28" spans="1:374">
      <c r="A28" s="98">
        <f t="shared" si="7"/>
        <v>14</v>
      </c>
      <c r="B28" s="198" t="s">
        <v>176</v>
      </c>
      <c r="C28" s="198"/>
      <c r="D28" s="101"/>
      <c r="E28" s="202"/>
      <c r="F28" s="203"/>
      <c r="G28" s="203"/>
      <c r="H28" s="203"/>
      <c r="I28" s="204"/>
    </row>
    <row r="29" spans="1:374">
      <c r="A29" s="98">
        <f t="shared" si="7"/>
        <v>15</v>
      </c>
      <c r="B29" s="198" t="s">
        <v>177</v>
      </c>
      <c r="C29" s="198"/>
      <c r="D29" s="101"/>
      <c r="E29" s="202"/>
      <c r="F29" s="203"/>
      <c r="G29" s="203"/>
      <c r="H29" s="203"/>
      <c r="I29" s="204"/>
    </row>
    <row r="30" spans="1:374">
      <c r="A30" s="98">
        <f t="shared" si="7"/>
        <v>16</v>
      </c>
      <c r="B30" s="198" t="s">
        <v>178</v>
      </c>
      <c r="C30" s="198"/>
      <c r="D30" s="101"/>
      <c r="E30" s="202"/>
      <c r="F30" s="203"/>
      <c r="G30" s="203"/>
      <c r="H30" s="203"/>
      <c r="I30" s="204"/>
    </row>
    <row r="31" spans="1:374">
      <c r="A31" s="98">
        <f t="shared" si="7"/>
        <v>17</v>
      </c>
      <c r="B31" s="198" t="s">
        <v>179</v>
      </c>
      <c r="C31" s="198"/>
      <c r="D31" s="101"/>
      <c r="E31" s="202"/>
      <c r="F31" s="203"/>
      <c r="G31" s="203"/>
      <c r="H31" s="203"/>
      <c r="I31" s="204"/>
    </row>
    <row r="32" spans="1:374">
      <c r="A32" s="98">
        <f t="shared" si="7"/>
        <v>18</v>
      </c>
      <c r="B32" s="198" t="s">
        <v>180</v>
      </c>
      <c r="C32" s="198"/>
      <c r="D32" s="101"/>
      <c r="E32" s="202"/>
      <c r="F32" s="203"/>
      <c r="G32" s="203"/>
      <c r="H32" s="203"/>
      <c r="I32" s="204"/>
    </row>
    <row r="33" spans="1:9">
      <c r="A33" s="98">
        <f t="shared" si="7"/>
        <v>19</v>
      </c>
      <c r="B33" s="198" t="s">
        <v>181</v>
      </c>
      <c r="C33" s="198"/>
      <c r="D33" s="101"/>
      <c r="E33" s="202"/>
      <c r="F33" s="203"/>
      <c r="G33" s="203"/>
      <c r="H33" s="203"/>
      <c r="I33" s="204"/>
    </row>
    <row r="34" spans="1:9">
      <c r="A34" s="98">
        <f t="shared" si="7"/>
        <v>20</v>
      </c>
      <c r="B34" s="198" t="s">
        <v>182</v>
      </c>
      <c r="C34" s="198"/>
      <c r="D34" s="101"/>
      <c r="E34" s="202"/>
      <c r="F34" s="203"/>
      <c r="G34" s="203"/>
      <c r="H34" s="203"/>
      <c r="I34" s="204"/>
    </row>
    <row r="35" spans="1:9" ht="25.5" customHeight="1">
      <c r="E35" s="205"/>
      <c r="F35" s="206"/>
      <c r="G35" s="206"/>
      <c r="H35" s="206"/>
      <c r="I35" s="207"/>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2018-02-21T06:48:23Z</cp:lastPrinted>
  <dcterms:created xsi:type="dcterms:W3CDTF">2017-12-18T05:07:44Z</dcterms:created>
  <dcterms:modified xsi:type="dcterms:W3CDTF">2018-02-21T08:36:34Z</dcterms:modified>
</cp:coreProperties>
</file>