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E12" i="5" s="1"/>
  <c r="LZ8" i="5"/>
  <c r="LQ8" i="5"/>
  <c r="LR12" i="5" s="1"/>
  <c r="LP8" i="5"/>
  <c r="LG8" i="5"/>
  <c r="LF8" i="5"/>
  <c r="KW8" i="5"/>
  <c r="KV8" i="5"/>
  <c r="KU8" i="5"/>
  <c r="KL8" i="5"/>
  <c r="KP12" i="5" s="1"/>
  <c r="KK8" i="5"/>
  <c r="KB8" i="5"/>
  <c r="KA8" i="5"/>
  <c r="JR8" i="5"/>
  <c r="JS12" i="5" s="1"/>
  <c r="JQ8" i="5"/>
  <c r="JH8" i="5"/>
  <c r="JG8" i="5"/>
  <c r="IX8" i="5"/>
  <c r="JA12" i="5" s="1"/>
  <c r="IW8" i="5"/>
  <c r="IV8" i="5"/>
  <c r="IM8" i="5"/>
  <c r="IN12" i="5" s="1"/>
  <c r="IL8" i="5"/>
  <c r="IC8" i="5"/>
  <c r="IE12" i="5" s="1"/>
  <c r="IB8" i="5"/>
  <c r="HS8" i="5"/>
  <c r="HW12" i="5" s="1"/>
  <c r="HR8" i="5"/>
  <c r="HI8" i="5"/>
  <c r="HJ12" i="5" s="1"/>
  <c r="HH8" i="5"/>
  <c r="GY8" i="5"/>
  <c r="HC12" i="5" s="1"/>
  <c r="GX8" i="5"/>
  <c r="GW8" i="5"/>
  <c r="GM8" i="5"/>
  <c r="GC8" i="5"/>
  <c r="FS8" i="5"/>
  <c r="FI8" i="5"/>
  <c r="EZ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GD8" i="5" s="1"/>
  <c r="L6" i="5"/>
  <c r="N3" i="4" s="1"/>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B5" i="4"/>
  <c r="F3" i="4"/>
  <c r="GN8" i="5" l="1"/>
  <c r="FT8" i="5"/>
  <c r="FW18" i="5" s="1"/>
  <c r="GG18" i="5"/>
  <c r="GF18" i="5"/>
  <c r="GE18" i="5"/>
  <c r="GH18" i="5"/>
  <c r="GD18" i="5"/>
  <c r="GF12" i="5"/>
  <c r="GE12" i="5"/>
  <c r="GH12" i="5"/>
  <c r="GD12" i="5"/>
  <c r="GG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N11" i="4"/>
  <c r="MO10" i="5"/>
  <c r="LA10" i="5"/>
  <c r="JL10" i="5"/>
  <c r="HW10" i="5"/>
  <c r="GH10" i="5"/>
  <c r="ES10" i="5"/>
  <c r="DE10" i="5"/>
  <c r="BN10" i="5"/>
  <c r="ME10" i="5"/>
  <c r="KP10" i="5"/>
  <c r="JB10" i="5"/>
  <c r="HM10" i="5"/>
  <c r="FX10" i="5"/>
  <c r="EI10" i="5"/>
  <c r="CT10" i="5"/>
  <c r="BC10" i="5"/>
  <c r="FB18" i="5"/>
  <c r="FA18" i="5"/>
  <c r="FD18" i="5"/>
  <c r="EZ18" i="5"/>
  <c r="FC18" i="5"/>
  <c r="FV18" i="5"/>
  <c r="GP18" i="5"/>
  <c r="GO18" i="5"/>
  <c r="GR18" i="5"/>
  <c r="GN18" i="5"/>
  <c r="GQ18" i="5"/>
  <c r="JK18" i="5"/>
  <c r="JI12" i="5"/>
  <c r="JJ18" i="5"/>
  <c r="JL12" i="5"/>
  <c r="JH12" i="5"/>
  <c r="JI18" i="5"/>
  <c r="JL18" i="5"/>
  <c r="JH18" i="5"/>
  <c r="KC18" i="5"/>
  <c r="KE12" i="5"/>
  <c r="KF18" i="5"/>
  <c r="KB18" i="5"/>
  <c r="KD12" i="5"/>
  <c r="KE18" i="5"/>
  <c r="KD18" i="5"/>
  <c r="KF12" i="5"/>
  <c r="KB12" i="5"/>
  <c r="C10" i="5"/>
  <c r="FB12" i="5"/>
  <c r="GP12" i="5"/>
  <c r="GZ12" i="5"/>
  <c r="HU12" i="5"/>
  <c r="IX12" i="5"/>
  <c r="JK12" i="5"/>
  <c r="KL12" i="5"/>
  <c r="HM18" i="5"/>
  <c r="HI18" i="5"/>
  <c r="HK12" i="5"/>
  <c r="HL18" i="5"/>
  <c r="HK18" i="5"/>
  <c r="HJ18" i="5"/>
  <c r="IE18" i="5"/>
  <c r="IG12" i="5"/>
  <c r="IC12" i="5"/>
  <c r="ID18" i="5"/>
  <c r="IF12"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FC12" i="5"/>
  <c r="GQ12" i="5"/>
  <c r="HA12" i="5"/>
  <c r="HL12" i="5"/>
  <c r="HV12" i="5"/>
  <c r="IM12" i="5"/>
  <c r="MA12" i="5"/>
  <c r="FJ8" i="5"/>
  <c r="JB18" i="5"/>
  <c r="IX18" i="5"/>
  <c r="IZ12" i="5"/>
  <c r="JA18" i="5"/>
  <c r="IY12" i="5"/>
  <c r="IZ18" i="5"/>
  <c r="IY18" i="5"/>
  <c r="JT18" i="5"/>
  <c r="JV12" i="5"/>
  <c r="JR12" i="5"/>
  <c r="JS18" i="5"/>
  <c r="JU12" i="5"/>
  <c r="JV18" i="5"/>
  <c r="JR18" i="5"/>
  <c r="JU18" i="5"/>
  <c r="KP18" i="5"/>
  <c r="KL18" i="5"/>
  <c r="KN12" i="5"/>
  <c r="KO18" i="5"/>
  <c r="KM12" i="5"/>
  <c r="KN18" i="5"/>
  <c r="KM18" i="5"/>
  <c r="KO12" i="5"/>
  <c r="E10" i="5"/>
  <c r="EZ12" i="5"/>
  <c r="FD12" i="5"/>
  <c r="GN12" i="5"/>
  <c r="GR12" i="5"/>
  <c r="HM12" i="5"/>
  <c r="JB12" i="5"/>
  <c r="JT12" i="5"/>
  <c r="KZ12" i="5"/>
  <c r="GZ18" i="5"/>
  <c r="HB12" i="5"/>
  <c r="HC18" i="5"/>
  <c r="GY18" i="5"/>
  <c r="HB18" i="5"/>
  <c r="HA18" i="5"/>
  <c r="HV18" i="5"/>
  <c r="HT12" i="5"/>
  <c r="HU18" i="5"/>
  <c r="HT18" i="5"/>
  <c r="HW18" i="5"/>
  <c r="HS18" i="5"/>
  <c r="IN18" i="5"/>
  <c r="IP12" i="5"/>
  <c r="IQ18" i="5"/>
  <c r="IM18" i="5"/>
  <c r="IO12" i="5"/>
  <c r="IP18" i="5"/>
  <c r="IO18" i="5"/>
  <c r="LI18" i="5"/>
  <c r="LK12" i="5"/>
  <c r="LG12" i="5"/>
  <c r="LH18" i="5"/>
  <c r="LJ12" i="5"/>
  <c r="LK18" i="5"/>
  <c r="LG18" i="5"/>
  <c r="LJ18" i="5"/>
  <c r="LH12" i="5"/>
  <c r="ME18" i="5"/>
  <c r="MA18" i="5"/>
  <c r="MC12" i="5"/>
  <c r="MD18" i="5"/>
  <c r="MB12" i="5"/>
  <c r="MC18" i="5"/>
  <c r="MB18" i="5"/>
  <c r="MD12" i="5"/>
  <c r="B10" i="5"/>
  <c r="FA12" i="5"/>
  <c r="FW12" i="5"/>
  <c r="GO12" i="5"/>
  <c r="GY12" i="5"/>
  <c r="HI12" i="5"/>
  <c r="HS12" i="5"/>
  <c r="ID12" i="5"/>
  <c r="IQ12" i="5"/>
  <c r="JJ12" i="5"/>
  <c r="KC12" i="5"/>
  <c r="LI12" i="5"/>
  <c r="MN12" i="5"/>
  <c r="FT12" i="5" l="1"/>
  <c r="FT18" i="5"/>
  <c r="FV12" i="5"/>
  <c r="FU12" i="5"/>
  <c r="FU18" i="5"/>
  <c r="FX18" i="5"/>
  <c r="FX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K18" i="5"/>
  <c r="FN18" i="5"/>
  <c r="FJ18" i="5"/>
  <c r="FM18" i="5"/>
  <c r="FL18" i="5"/>
  <c r="FN12" i="5"/>
  <c r="FJ12" i="5"/>
  <c r="FM12" i="5"/>
  <c r="FL12" i="5"/>
  <c r="FK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J11" i="4"/>
  <c r="MC10" i="5"/>
  <c r="KN10" i="5"/>
  <c r="IZ10" i="5"/>
  <c r="HK10" i="5"/>
  <c r="FV10" i="5"/>
  <c r="EG10" i="5"/>
  <c r="CR10" i="5"/>
  <c r="BA10" i="5"/>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alcChain>
</file>

<file path=xl/sharedStrings.xml><?xml version="1.0" encoding="utf-8"?>
<sst xmlns="http://schemas.openxmlformats.org/spreadsheetml/2006/main" count="772" uniqueCount="186">
  <si>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</si>
  <si>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</si>
  <si>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</si>
  <si>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</si>
  <si>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</si>
  <si>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</si>
  <si>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</si>
  <si>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</si>
  <si>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</si>
  <si>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</si>
  <si>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</si>
  <si>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</si>
  <si>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</si>
  <si>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</si>
  <si>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</si>
  <si>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</si>
  <si>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</si>
  <si>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</si>
  <si>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</si>
  <si>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</si>
  <si>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</si>
  <si>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</si>
  <si>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</si>
  <si>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</si>
  <si>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</si>
  <si>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</si>
  <si>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</si>
  <si>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</si>
  <si>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</si>
  <si>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</si>
  <si>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</si>
  <si>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</si>
  <si>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</si>
  <si>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</si>
  <si>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</si>
  <si>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</si>
  <si>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</si>
  <si>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</si>
  <si>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</si>
  <si>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</si>
  <si>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</si>
  <si>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</si>
  <si>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</si>
  <si>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</si>
  <si>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</si>
  <si>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</si>
  <si>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</si>
  <si>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</si>
  <si>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</si>
  <si>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</si>
  <si>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</si>
  <si>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</si>
  <si>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</si>
  <si>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</si>
  <si>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</si>
  <si>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</si>
  <si>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</si>
  <si>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</si>
  <si>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</si>
  <si>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</si>
  <si>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</si>
  <si>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</si>
  <si>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</si>
  <si>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</si>
  <si>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</si>
  <si>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</si>
  <si>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</si>
  <si>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</si>
  <si>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</si>
  <si>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</si>
  <si>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</si>
  <si>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</si>
  <si>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</si>
  <si>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</si>
  <si>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</si>
  <si>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</si>
  <si>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</si>
  <si>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</si>
  <si>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</si>
  <si>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</si>
  <si>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</si>
  <si>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</si>
  <si>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</si>
  <si>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</si>
  <si>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</si>
  <si>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</si>
  <si>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</si>
  <si>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</si>
  <si>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</si>
  <si>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</si>
  <si>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</si>
  <si>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</si>
  <si>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</si>
  <si>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</si>
  <si>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</si>
  <si>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</si>
  <si>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</si>
  <si>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</si>
  <si>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</si>
  <si>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</si>
  <si>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</si>
  <si>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</si>
  <si>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</si>
  <si>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</si>
  <si>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</si>
  <si>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</si>
  <si>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</si>
  <si>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</si>
  <si>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</si>
  <si>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</si>
  <si>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</si>
  <si>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</si>
  <si>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</si>
  <si>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</si>
  <si>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</si>
  <si>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</si>
  <si>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310000</t>
  </si>
  <si>
    <t>46</t>
  </si>
  <si>
    <t>04</t>
  </si>
  <si>
    <t>0</t>
  </si>
  <si>
    <t>000</t>
  </si>
  <si>
    <t>鳥取県</t>
  </si>
  <si>
    <t>法適用</t>
  </si>
  <si>
    <t>電気事業</t>
  </si>
  <si>
    <t/>
  </si>
  <si>
    <t>-</t>
  </si>
  <si>
    <t>平成30年3月31日　賀祥発電所ほか</t>
  </si>
  <si>
    <t>平成38年8月31日　鳥取放牧場風力発電所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</si>
  <si>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</si>
  <si>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</si>
  <si>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</si>
  <si>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</si>
  <si>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</si>
  <si>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</si>
  <si>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</si>
  <si>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</si>
  <si>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</si>
  <si>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</si>
  <si>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</si>
  <si>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</si>
  <si>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</si>
  <si>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</si>
  <si>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</si>
  <si>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</si>
  <si>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</si>
  <si>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</si>
  <si>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</si>
  <si>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</si>
  <si>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</si>
  <si>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</si>
  <si>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</si>
  <si>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</si>
  <si>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</si>
  <si>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</si>
  <si>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</si>
  <si>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</si>
  <si>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</si>
  <si>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</si>
  <si>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</si>
  <si>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</si>
  <si>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</si>
  <si>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</si>
  <si>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</si>
  <si>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</si>
  <si>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</si>
  <si>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</si>
  <si>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</si>
  <si>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</si>
  <si>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</si>
  <si>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</si>
  <si>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</si>
  <si>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</si>
  <si>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</si>
  <si>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</si>
  <si>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</si>
  <si>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</si>
  <si>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</si>
  <si>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</si>
  <si>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</si>
  <si>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</si>
  <si>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</si>
  <si>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</si>
  <si>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水力発電施設の老朽化については、H28年度に策定した鳥取県企業局経営プラン（H29～H38）に基づき、リニューアル事業の実施や事業化検討を計画的に行い、施設の適正管理による長寿命化を推進していくこととしている。
　また、ＦＩＴ適用終了（H38）後の事業のあり方については、現時点で方針は定まっていないが、今後、ＦＩＴ終了による電力収入の変動リスクを踏まえ検討することとしている。</t>
    <rPh sb="1" eb="3">
      <t>スイリョク</t>
    </rPh>
    <rPh sb="3" eb="5">
      <t>ハツデン</t>
    </rPh>
    <rPh sb="5" eb="7">
      <t>シセツ</t>
    </rPh>
    <rPh sb="61" eb="63">
      <t>ジッシ</t>
    </rPh>
    <rPh sb="64" eb="67">
      <t>ジギョウカ</t>
    </rPh>
    <rPh sb="67" eb="69">
      <t>ケントウ</t>
    </rPh>
    <rPh sb="70" eb="73">
      <t>ケイカクテキ</t>
    </rPh>
    <rPh sb="74" eb="75">
      <t>オコナ</t>
    </rPh>
    <rPh sb="77" eb="79">
      <t>シセツ</t>
    </rPh>
    <rPh sb="80" eb="82">
      <t>テキセイ</t>
    </rPh>
    <rPh sb="82" eb="84">
      <t>カンリ</t>
    </rPh>
    <rPh sb="87" eb="91">
      <t>チョウジュミョウカ</t>
    </rPh>
    <rPh sb="92" eb="94">
      <t>スイシン</t>
    </rPh>
    <rPh sb="115" eb="117">
      <t>テキヨウ</t>
    </rPh>
    <rPh sb="126" eb="128">
      <t>ジギョウ</t>
    </rPh>
    <rPh sb="131" eb="132">
      <t>カタ</t>
    </rPh>
    <rPh sb="138" eb="141">
      <t>ゲンジテン</t>
    </rPh>
    <rPh sb="142" eb="144">
      <t>ホウシン</t>
    </rPh>
    <rPh sb="145" eb="146">
      <t>サダ</t>
    </rPh>
    <rPh sb="154" eb="156">
      <t>コンゴ</t>
    </rPh>
    <rPh sb="160" eb="162">
      <t>シュウリョウ</t>
    </rPh>
    <rPh sb="165" eb="167">
      <t>デンリョク</t>
    </rPh>
    <rPh sb="167" eb="169">
      <t>シュウニュウ</t>
    </rPh>
    <rPh sb="170" eb="172">
      <t>ヘンドウ</t>
    </rPh>
    <rPh sb="176" eb="177">
      <t>フ</t>
    </rPh>
    <rPh sb="179" eb="181">
      <t>ケントウ</t>
    </rPh>
    <phoneticPr fontId="3"/>
  </si>
  <si>
    <t>電気事業により生じた利益は、企業債償還のための減債積立金に積み立てることを基本としており、減債積立金の使用後に発生する未処分利益剰余金は資本金へ組み入れている。
減債積立金　　　　445,352千円
資本金への組入　　351,003千円</t>
    <phoneticPr fontId="6"/>
  </si>
  <si>
    <t>　経常収支比率と営業収支比率については、いずれも毎年度黒字となっており、一般会計からの繰入金はなく、料金収入以外の収入への依存も小さい。H28年度は、前年度中途に運転開始した発電所の通年運転に伴う収益の増加等により上昇している。
　流動比率については、H26年度の会計基準の改正により企業債と引当金が流動負債となったことで下降しているものの、目標値は超えており、短期的な債務の支払能力は有している。H28年度は、建設中の発電所に係る未払金の減少等により上昇している。
　供給原価については、概ね全国平均に近い数値で推移しており、H28年度は企業債利息、退職手当の減少等により減少しているものの、引き続き維持管理費等の削減と発電量の増加に努める必要がある。
　ＥＢＩＴＤＡ（減価償却前営業利益）については、全国平均を下回っているものの上昇傾向にあり、H28年度も純利益の増加等により増加しており、収益性は安定して成長している。</t>
    <rPh sb="1" eb="3">
      <t>ケイジョウ</t>
    </rPh>
    <rPh sb="3" eb="5">
      <t>シュウシ</t>
    </rPh>
    <rPh sb="5" eb="7">
      <t>ヒリツ</t>
    </rPh>
    <rPh sb="8" eb="10">
      <t>エイギョウ</t>
    </rPh>
    <rPh sb="10" eb="12">
      <t>シュウシ</t>
    </rPh>
    <rPh sb="12" eb="14">
      <t>ヒリツ</t>
    </rPh>
    <rPh sb="24" eb="27">
      <t>マイネンド</t>
    </rPh>
    <rPh sb="27" eb="29">
      <t>クロジ</t>
    </rPh>
    <rPh sb="36" eb="38">
      <t>イッパン</t>
    </rPh>
    <rPh sb="38" eb="40">
      <t>カイケイ</t>
    </rPh>
    <rPh sb="43" eb="46">
      <t>クリイレキン</t>
    </rPh>
    <rPh sb="50" eb="52">
      <t>リョウキン</t>
    </rPh>
    <rPh sb="52" eb="54">
      <t>シュウニュウ</t>
    </rPh>
    <rPh sb="54" eb="56">
      <t>イガイ</t>
    </rPh>
    <rPh sb="57" eb="59">
      <t>シュウニュウ</t>
    </rPh>
    <rPh sb="61" eb="63">
      <t>イゾン</t>
    </rPh>
    <rPh sb="64" eb="65">
      <t>チイ</t>
    </rPh>
    <rPh sb="71" eb="73">
      <t>ネンド</t>
    </rPh>
    <rPh sb="75" eb="78">
      <t>ゼンネンド</t>
    </rPh>
    <rPh sb="78" eb="80">
      <t>チュウト</t>
    </rPh>
    <rPh sb="81" eb="83">
      <t>ウンテン</t>
    </rPh>
    <rPh sb="83" eb="85">
      <t>カイシ</t>
    </rPh>
    <rPh sb="87" eb="90">
      <t>ハツデンショ</t>
    </rPh>
    <rPh sb="91" eb="93">
      <t>ツウネン</t>
    </rPh>
    <rPh sb="93" eb="95">
      <t>ウンテン</t>
    </rPh>
    <rPh sb="96" eb="97">
      <t>トモナ</t>
    </rPh>
    <rPh sb="103" eb="104">
      <t>トウ</t>
    </rPh>
    <rPh sb="107" eb="109">
      <t>ジョウショウ</t>
    </rPh>
    <rPh sb="117" eb="119">
      <t>リュウドウ</t>
    </rPh>
    <rPh sb="119" eb="121">
      <t>ヒリツ</t>
    </rPh>
    <rPh sb="130" eb="132">
      <t>ネンド</t>
    </rPh>
    <rPh sb="133" eb="135">
      <t>カイケイ</t>
    </rPh>
    <rPh sb="135" eb="137">
      <t>キジュン</t>
    </rPh>
    <rPh sb="138" eb="140">
      <t>カイセイ</t>
    </rPh>
    <rPh sb="143" eb="146">
      <t>キギョウサイ</t>
    </rPh>
    <rPh sb="147" eb="150">
      <t>ヒキアテキン</t>
    </rPh>
    <rPh sb="151" eb="153">
      <t>リュウドウ</t>
    </rPh>
    <rPh sb="153" eb="155">
      <t>フサイ</t>
    </rPh>
    <rPh sb="162" eb="164">
      <t>カコウ</t>
    </rPh>
    <rPh sb="172" eb="174">
      <t>モクヒョウ</t>
    </rPh>
    <rPh sb="174" eb="175">
      <t>チ</t>
    </rPh>
    <rPh sb="176" eb="177">
      <t>コ</t>
    </rPh>
    <rPh sb="182" eb="185">
      <t>タンキテキ</t>
    </rPh>
    <rPh sb="186" eb="188">
      <t>サイム</t>
    </rPh>
    <rPh sb="189" eb="191">
      <t>シハライ</t>
    </rPh>
    <rPh sb="191" eb="193">
      <t>ノウリョク</t>
    </rPh>
    <rPh sb="203" eb="205">
      <t>ネンド</t>
    </rPh>
    <rPh sb="207" eb="210">
      <t>ケンセツチュウ</t>
    </rPh>
    <rPh sb="211" eb="214">
      <t>ハツデンショ</t>
    </rPh>
    <rPh sb="215" eb="216">
      <t>カカ</t>
    </rPh>
    <rPh sb="217" eb="220">
      <t>ミバライキン</t>
    </rPh>
    <rPh sb="221" eb="223">
      <t>ゲンショウ</t>
    </rPh>
    <rPh sb="223" eb="224">
      <t>トウ</t>
    </rPh>
    <rPh sb="227" eb="229">
      <t>ジョウショウ</t>
    </rPh>
    <rPh sb="237" eb="239">
      <t>キョウキュウ</t>
    </rPh>
    <rPh sb="239" eb="241">
      <t>ゲンカ</t>
    </rPh>
    <rPh sb="247" eb="248">
      <t>オオム</t>
    </rPh>
    <rPh sb="249" eb="251">
      <t>ゼンコク</t>
    </rPh>
    <rPh sb="251" eb="253">
      <t>ヘイキン</t>
    </rPh>
    <rPh sb="254" eb="255">
      <t>チカ</t>
    </rPh>
    <rPh sb="256" eb="258">
      <t>スウチ</t>
    </rPh>
    <rPh sb="259" eb="261">
      <t>スイイ</t>
    </rPh>
    <rPh sb="269" eb="271">
      <t>ネンド</t>
    </rPh>
    <rPh sb="272" eb="275">
      <t>キギョウサイ</t>
    </rPh>
    <rPh sb="275" eb="277">
      <t>リソク</t>
    </rPh>
    <rPh sb="278" eb="280">
      <t>タイショク</t>
    </rPh>
    <rPh sb="280" eb="282">
      <t>テアテ</t>
    </rPh>
    <rPh sb="283" eb="285">
      <t>ゲンショウ</t>
    </rPh>
    <rPh sb="289" eb="291">
      <t>ゲンショウ</t>
    </rPh>
    <rPh sb="299" eb="300">
      <t>ヒ</t>
    </rPh>
    <rPh sb="301" eb="302">
      <t>ツヅ</t>
    </rPh>
    <rPh sb="303" eb="305">
      <t>イジ</t>
    </rPh>
    <rPh sb="305" eb="308">
      <t>カンリヒ</t>
    </rPh>
    <rPh sb="308" eb="309">
      <t>トウ</t>
    </rPh>
    <rPh sb="310" eb="312">
      <t>サクゲン</t>
    </rPh>
    <rPh sb="313" eb="316">
      <t>ハツデンリョウ</t>
    </rPh>
    <rPh sb="317" eb="319">
      <t>ゾウカ</t>
    </rPh>
    <rPh sb="320" eb="321">
      <t>ツト</t>
    </rPh>
    <rPh sb="323" eb="325">
      <t>ヒツヨウ</t>
    </rPh>
    <rPh sb="339" eb="341">
      <t>ゲンカ</t>
    </rPh>
    <rPh sb="341" eb="343">
      <t>ショウキャク</t>
    </rPh>
    <rPh sb="343" eb="344">
      <t>マエ</t>
    </rPh>
    <rPh sb="344" eb="346">
      <t>エイギョウ</t>
    </rPh>
    <rPh sb="346" eb="348">
      <t>リエキ</t>
    </rPh>
    <rPh sb="355" eb="357">
      <t>ゼンコク</t>
    </rPh>
    <rPh sb="357" eb="359">
      <t>ヘイキン</t>
    </rPh>
    <rPh sb="360" eb="362">
      <t>シタマワ</t>
    </rPh>
    <rPh sb="369" eb="371">
      <t>ジョウショウ</t>
    </rPh>
    <rPh sb="371" eb="373">
      <t>ケイコウ</t>
    </rPh>
    <rPh sb="380" eb="382">
      <t>ネンド</t>
    </rPh>
    <rPh sb="383" eb="386">
      <t>ジュンリエキ</t>
    </rPh>
    <rPh sb="387" eb="389">
      <t>ゾウカ</t>
    </rPh>
    <rPh sb="389" eb="390">
      <t>トウ</t>
    </rPh>
    <rPh sb="393" eb="395">
      <t>ゾウカ</t>
    </rPh>
    <phoneticPr fontId="3"/>
  </si>
  <si>
    <t>　設備利用率について、施設全体では全国平均を上回っており、H28年度は前年度中途に運転開始した太陽光発電所の通年運転等により上昇しているものの、太陽光発電は全国平均を下回っているため、施設の効率的な運用を検討する必要がある。
　修繕費比率について、H25年度以降は全国平均を上回っており、水力発電も同様であることから、水力発電施設老朽化の占める割合が高いと考えられるが、H28年度は水力発電施設の修繕費の減少等により下降している。
　企業債残高対料金収入比率について、H28年度は企業債償還等により下降しているが、全国平均より数値が高いことから、投資の効率化や将来の償還財源の確保に向けて取り組む必要がある。
　有形固定資産減価償却率について、H28年度は水力発電が新規発電所の完成により下降しているが、風力発電と太陽光発電の償却対象資産は減価償却が進んでおり、全体としては上昇している。
　ＦＩＴ収入割合について、H28年度は水力発電の新規運転開始等により増加している。H25年度以降、ＦＩＴ対象の太陽光発電所と水力発電所の新規建設により高くなっており、特に太陽光発電所は全収入がＦＩＴで占められていることから、ＦＩＴ調達期間終了（H45）後は、収入が大きく変動するリスクを抱えている。</t>
    <rPh sb="1" eb="3">
      <t>セツビ</t>
    </rPh>
    <rPh sb="3" eb="6">
      <t>リヨウリツ</t>
    </rPh>
    <rPh sb="11" eb="13">
      <t>シセツ</t>
    </rPh>
    <rPh sb="13" eb="15">
      <t>ゼンタイ</t>
    </rPh>
    <rPh sb="17" eb="19">
      <t>ゼンコク</t>
    </rPh>
    <rPh sb="19" eb="21">
      <t>ヘイキン</t>
    </rPh>
    <rPh sb="22" eb="24">
      <t>ウワマワ</t>
    </rPh>
    <rPh sb="47" eb="50">
      <t>タイヨウコウ</t>
    </rPh>
    <rPh sb="58" eb="59">
      <t>トウ</t>
    </rPh>
    <rPh sb="62" eb="64">
      <t>ジョウショウ</t>
    </rPh>
    <rPh sb="72" eb="75">
      <t>タイヨウコウ</t>
    </rPh>
    <rPh sb="75" eb="77">
      <t>ハツデン</t>
    </rPh>
    <rPh sb="78" eb="80">
      <t>ゼンコク</t>
    </rPh>
    <rPh sb="80" eb="82">
      <t>ヘイキン</t>
    </rPh>
    <rPh sb="83" eb="85">
      <t>シタマワ</t>
    </rPh>
    <rPh sb="92" eb="94">
      <t>シセツ</t>
    </rPh>
    <rPh sb="95" eb="98">
      <t>コウリツテキ</t>
    </rPh>
    <rPh sb="99" eb="101">
      <t>ウンヨウ</t>
    </rPh>
    <rPh sb="102" eb="104">
      <t>ケントウ</t>
    </rPh>
    <rPh sb="106" eb="108">
      <t>ヒツヨウ</t>
    </rPh>
    <rPh sb="115" eb="118">
      <t>シュウゼンヒ</t>
    </rPh>
    <rPh sb="118" eb="120">
      <t>ヒリツ</t>
    </rPh>
    <rPh sb="128" eb="130">
      <t>ネンド</t>
    </rPh>
    <rPh sb="130" eb="132">
      <t>イコウ</t>
    </rPh>
    <rPh sb="133" eb="135">
      <t>ゼンコク</t>
    </rPh>
    <rPh sb="135" eb="137">
      <t>ヘイキン</t>
    </rPh>
    <rPh sb="138" eb="140">
      <t>ウワマワ</t>
    </rPh>
    <rPh sb="145" eb="147">
      <t>スイリョク</t>
    </rPh>
    <rPh sb="147" eb="149">
      <t>ハツデン</t>
    </rPh>
    <rPh sb="150" eb="152">
      <t>ドウヨウ</t>
    </rPh>
    <rPh sb="160" eb="162">
      <t>スイリョク</t>
    </rPh>
    <rPh sb="162" eb="164">
      <t>ハツデン</t>
    </rPh>
    <rPh sb="164" eb="166">
      <t>シセツ</t>
    </rPh>
    <rPh sb="166" eb="169">
      <t>ロウキュウカ</t>
    </rPh>
    <rPh sb="170" eb="171">
      <t>シ</t>
    </rPh>
    <rPh sb="173" eb="175">
      <t>ワリアイ</t>
    </rPh>
    <rPh sb="176" eb="177">
      <t>タカ</t>
    </rPh>
    <rPh sb="179" eb="180">
      <t>カンガ</t>
    </rPh>
    <rPh sb="189" eb="191">
      <t>ネンド</t>
    </rPh>
    <rPh sb="196" eb="198">
      <t>シセツ</t>
    </rPh>
    <rPh sb="209" eb="211">
      <t>カコウ</t>
    </rPh>
    <rPh sb="219" eb="222">
      <t>キギョウサイ</t>
    </rPh>
    <rPh sb="222" eb="224">
      <t>ザンダカ</t>
    </rPh>
    <rPh sb="224" eb="225">
      <t>タイ</t>
    </rPh>
    <rPh sb="225" eb="227">
      <t>リョウキン</t>
    </rPh>
    <rPh sb="227" eb="229">
      <t>シュウニュウ</t>
    </rPh>
    <rPh sb="229" eb="231">
      <t>ヒリツ</t>
    </rPh>
    <rPh sb="239" eb="241">
      <t>ネンド</t>
    </rPh>
    <rPh sb="242" eb="245">
      <t>キギョウサイ</t>
    </rPh>
    <rPh sb="245" eb="247">
      <t>ショウカン</t>
    </rPh>
    <rPh sb="247" eb="248">
      <t>トウ</t>
    </rPh>
    <rPh sb="251" eb="253">
      <t>カコウ</t>
    </rPh>
    <rPh sb="259" eb="261">
      <t>ゼンコク</t>
    </rPh>
    <rPh sb="261" eb="263">
      <t>ヘイキン</t>
    </rPh>
    <rPh sb="265" eb="267">
      <t>スウチ</t>
    </rPh>
    <rPh sb="268" eb="269">
      <t>タカ</t>
    </rPh>
    <rPh sb="275" eb="277">
      <t>トウシ</t>
    </rPh>
    <rPh sb="278" eb="281">
      <t>コウリツカ</t>
    </rPh>
    <rPh sb="282" eb="284">
      <t>ショウライ</t>
    </rPh>
    <rPh sb="285" eb="287">
      <t>ショウカン</t>
    </rPh>
    <rPh sb="287" eb="289">
      <t>ザイゲン</t>
    </rPh>
    <rPh sb="290" eb="292">
      <t>カクホ</t>
    </rPh>
    <rPh sb="293" eb="294">
      <t>ム</t>
    </rPh>
    <rPh sb="296" eb="297">
      <t>ト</t>
    </rPh>
    <rPh sb="298" eb="299">
      <t>ク</t>
    </rPh>
    <rPh sb="300" eb="302">
      <t>ヒツヨウ</t>
    </rPh>
    <rPh sb="309" eb="311">
      <t>ユウケイ</t>
    </rPh>
    <rPh sb="311" eb="315">
      <t>コテイシサン</t>
    </rPh>
    <rPh sb="315" eb="317">
      <t>ゲンカ</t>
    </rPh>
    <rPh sb="317" eb="319">
      <t>ショウキャク</t>
    </rPh>
    <rPh sb="319" eb="320">
      <t>リツ</t>
    </rPh>
    <rPh sb="328" eb="330">
      <t>ネンド</t>
    </rPh>
    <rPh sb="331" eb="333">
      <t>スイリョク</t>
    </rPh>
    <rPh sb="333" eb="335">
      <t>ハツデン</t>
    </rPh>
    <rPh sb="336" eb="338">
      <t>シンキ</t>
    </rPh>
    <rPh sb="338" eb="341">
      <t>ハツデンショ</t>
    </rPh>
    <rPh sb="342" eb="344">
      <t>カンセイ</t>
    </rPh>
    <rPh sb="347" eb="349">
      <t>カコウ</t>
    </rPh>
    <rPh sb="355" eb="357">
      <t>フウリョク</t>
    </rPh>
    <rPh sb="357" eb="359">
      <t>ハツデン</t>
    </rPh>
    <rPh sb="360" eb="363">
      <t>タイヨウコウ</t>
    </rPh>
    <rPh sb="363" eb="365">
      <t>ハツデン</t>
    </rPh>
    <rPh sb="366" eb="368">
      <t>ショウキャク</t>
    </rPh>
    <rPh sb="368" eb="370">
      <t>タイショウ</t>
    </rPh>
    <rPh sb="370" eb="372">
      <t>シサン</t>
    </rPh>
    <rPh sb="373" eb="375">
      <t>ゲンカ</t>
    </rPh>
    <rPh sb="375" eb="377">
      <t>ショウキャク</t>
    </rPh>
    <rPh sb="378" eb="379">
      <t>スス</t>
    </rPh>
    <rPh sb="384" eb="386">
      <t>ゼンタイ</t>
    </rPh>
    <rPh sb="390" eb="392">
      <t>ジョウショウ</t>
    </rPh>
    <rPh sb="403" eb="405">
      <t>シュウニュウ</t>
    </rPh>
    <rPh sb="405" eb="407">
      <t>ワリアイ</t>
    </rPh>
    <rPh sb="415" eb="417">
      <t>ネンド</t>
    </rPh>
    <rPh sb="418" eb="420">
      <t>スイリョク</t>
    </rPh>
    <rPh sb="420" eb="422">
      <t>ハツデン</t>
    </rPh>
    <rPh sb="423" eb="425">
      <t>シンキ</t>
    </rPh>
    <rPh sb="445" eb="447">
      <t>イコウ</t>
    </rPh>
    <rPh sb="451" eb="453">
      <t>タイショウ</t>
    </rPh>
    <rPh sb="467" eb="469">
      <t>シンキ</t>
    </rPh>
    <rPh sb="469" eb="471">
      <t>ケンセツ</t>
    </rPh>
    <rPh sb="474" eb="475">
      <t>タカ</t>
    </rPh>
    <rPh sb="482" eb="483">
      <t>トク</t>
    </rPh>
    <rPh sb="484" eb="487">
      <t>タイヨウコウ</t>
    </rPh>
    <rPh sb="487" eb="490">
      <t>ハツデンショ</t>
    </rPh>
    <rPh sb="491" eb="494">
      <t>ゼンシュウニュウ</t>
    </rPh>
    <rPh sb="499" eb="500">
      <t>シ</t>
    </rPh>
    <rPh sb="514" eb="516">
      <t>チョウタツ</t>
    </rPh>
    <rPh sb="516" eb="518">
      <t>キカン</t>
    </rPh>
    <rPh sb="528" eb="530">
      <t>シュウニュウ</t>
    </rPh>
    <rPh sb="531" eb="532">
      <t>オオ</t>
    </rPh>
    <rPh sb="534" eb="536">
      <t>ヘンドウ</t>
    </rPh>
    <rPh sb="542" eb="543">
      <t>カカ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</si>
</sst>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8">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113.7</c:v>
                </c:pt>
                <c:pt idx="1">
                  <c:v>116.4</c:v>
                </c:pt>
                <c:pt idx="2">
                  <c:v>120.5</c:v>
                </c:pt>
                <c:pt idx="3">
                  <c:v>119</c:v>
                </c:pt>
                <c:pt idx="4">
                  <c:v>125.8</c:v>
                </c:pt>
              </c:numCache>
            </c:numRef>
          </c:val>
        </c:ser>
        <c:dLbls>
          <c:showLegendKey val="0"/>
          <c:showVal val="0"/>
          <c:showCatName val="0"/>
          <c:showSerName val="0"/>
          <c:showPercent val="0"/>
          <c:showBubbleSize val="0"/>
        </c:dLbls>
        <c:gapWidth val="180"/>
        <c:overlap val="-90"/>
        <c:axId val="222326496"/>
        <c:axId val="22232688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326496"/>
        <c:axId val="222326880"/>
      </c:lineChart>
      <c:catAx>
        <c:axId val="222326496"/>
        <c:scaling>
          <c:orientation val="minMax"/>
        </c:scaling>
        <c:delete val="0"/>
        <c:axPos val="b"/>
        <c:numFmt formatCode="ge" sourceLinked="1"/>
        <c:majorTickMark val="none"/>
        <c:minorTickMark val="none"/>
        <c:tickLblPos val="none"/>
        <c:crossAx val="222326880"/>
        <c:crosses val="autoZero"/>
        <c:auto val="0"/>
        <c:lblAlgn val="ctr"/>
        <c:lblOffset val="100"/>
        <c:noMultiLvlLbl val="1"/>
      </c:catAx>
      <c:valAx>
        <c:axId val="22232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326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3.9</c:v>
                </c:pt>
                <c:pt idx="1">
                  <c:v>18.5</c:v>
                </c:pt>
                <c:pt idx="2">
                  <c:v>22.9</c:v>
                </c:pt>
                <c:pt idx="3">
                  <c:v>25.7</c:v>
                </c:pt>
                <c:pt idx="4">
                  <c:v>29.6</c:v>
                </c:pt>
              </c:numCache>
            </c:numRef>
          </c:val>
        </c:ser>
        <c:dLbls>
          <c:showLegendKey val="0"/>
          <c:showVal val="0"/>
          <c:showCatName val="0"/>
          <c:showSerName val="0"/>
          <c:showPercent val="0"/>
          <c:showBubbleSize val="0"/>
        </c:dLbls>
        <c:gapWidth val="180"/>
        <c:overlap val="-90"/>
        <c:axId val="223299208"/>
        <c:axId val="22329960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23299208"/>
        <c:axId val="223299600"/>
      </c:lineChart>
      <c:catAx>
        <c:axId val="223299208"/>
        <c:scaling>
          <c:orientation val="minMax"/>
        </c:scaling>
        <c:delete val="0"/>
        <c:axPos val="b"/>
        <c:numFmt formatCode="ge" sourceLinked="1"/>
        <c:majorTickMark val="none"/>
        <c:minorTickMark val="none"/>
        <c:tickLblPos val="none"/>
        <c:crossAx val="223299600"/>
        <c:crosses val="autoZero"/>
        <c:auto val="0"/>
        <c:lblAlgn val="ctr"/>
        <c:lblOffset val="100"/>
        <c:noMultiLvlLbl val="1"/>
      </c:catAx>
      <c:valAx>
        <c:axId val="22329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99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47.4</c:v>
                </c:pt>
                <c:pt idx="1">
                  <c:v>48.9</c:v>
                </c:pt>
                <c:pt idx="2">
                  <c:v>53.3</c:v>
                </c:pt>
                <c:pt idx="3">
                  <c:v>46.7</c:v>
                </c:pt>
                <c:pt idx="4">
                  <c:v>46.6</c:v>
                </c:pt>
              </c:numCache>
            </c:numRef>
          </c:val>
        </c:ser>
        <c:dLbls>
          <c:showLegendKey val="0"/>
          <c:showVal val="0"/>
          <c:showCatName val="0"/>
          <c:showSerName val="0"/>
          <c:showPercent val="0"/>
          <c:showBubbleSize val="0"/>
        </c:dLbls>
        <c:gapWidth val="180"/>
        <c:overlap val="-90"/>
        <c:axId val="223300384"/>
        <c:axId val="22330077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23300384"/>
        <c:axId val="223300776"/>
      </c:lineChart>
      <c:catAx>
        <c:axId val="223300384"/>
        <c:scaling>
          <c:orientation val="minMax"/>
        </c:scaling>
        <c:delete val="0"/>
        <c:axPos val="b"/>
        <c:numFmt formatCode="ge" sourceLinked="1"/>
        <c:majorTickMark val="none"/>
        <c:minorTickMark val="none"/>
        <c:tickLblPos val="none"/>
        <c:crossAx val="223300776"/>
        <c:crosses val="autoZero"/>
        <c:auto val="0"/>
        <c:lblAlgn val="ctr"/>
        <c:lblOffset val="100"/>
        <c:noMultiLvlLbl val="1"/>
      </c:catAx>
      <c:valAx>
        <c:axId val="223300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0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21.3</c:v>
                </c:pt>
                <c:pt idx="1">
                  <c:v>27.6</c:v>
                </c:pt>
                <c:pt idx="2">
                  <c:v>35.200000000000003</c:v>
                </c:pt>
                <c:pt idx="3">
                  <c:v>39.4</c:v>
                </c:pt>
                <c:pt idx="4">
                  <c:v>35.799999999999997</c:v>
                </c:pt>
              </c:numCache>
            </c:numRef>
          </c:val>
        </c:ser>
        <c:dLbls>
          <c:showLegendKey val="0"/>
          <c:showVal val="0"/>
          <c:showCatName val="0"/>
          <c:showSerName val="0"/>
          <c:showPercent val="0"/>
          <c:showBubbleSize val="0"/>
        </c:dLbls>
        <c:gapWidth val="180"/>
        <c:overlap val="-90"/>
        <c:axId val="223301560"/>
        <c:axId val="2233019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23301560"/>
        <c:axId val="223301952"/>
      </c:lineChart>
      <c:catAx>
        <c:axId val="223301560"/>
        <c:scaling>
          <c:orientation val="minMax"/>
        </c:scaling>
        <c:delete val="0"/>
        <c:axPos val="b"/>
        <c:numFmt formatCode="ge" sourceLinked="1"/>
        <c:majorTickMark val="none"/>
        <c:minorTickMark val="none"/>
        <c:tickLblPos val="none"/>
        <c:crossAx val="223301952"/>
        <c:crosses val="autoZero"/>
        <c:auto val="0"/>
        <c:lblAlgn val="ctr"/>
        <c:lblOffset val="100"/>
        <c:noMultiLvlLbl val="1"/>
      </c:catAx>
      <c:valAx>
        <c:axId val="22330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01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183.4</c:v>
                </c:pt>
                <c:pt idx="1">
                  <c:v>181.4</c:v>
                </c:pt>
                <c:pt idx="2">
                  <c:v>165.7</c:v>
                </c:pt>
                <c:pt idx="3">
                  <c:v>173.8</c:v>
                </c:pt>
                <c:pt idx="4">
                  <c:v>152.1</c:v>
                </c:pt>
              </c:numCache>
            </c:numRef>
          </c:val>
        </c:ser>
        <c:dLbls>
          <c:showLegendKey val="0"/>
          <c:showVal val="0"/>
          <c:showCatName val="0"/>
          <c:showSerName val="0"/>
          <c:showPercent val="0"/>
          <c:showBubbleSize val="0"/>
        </c:dLbls>
        <c:gapWidth val="180"/>
        <c:overlap val="-90"/>
        <c:axId val="349823512"/>
        <c:axId val="34982390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823512"/>
        <c:axId val="349823904"/>
      </c:lineChart>
      <c:catAx>
        <c:axId val="349823512"/>
        <c:scaling>
          <c:orientation val="minMax"/>
        </c:scaling>
        <c:delete val="0"/>
        <c:axPos val="b"/>
        <c:numFmt formatCode="ge" sourceLinked="1"/>
        <c:majorTickMark val="none"/>
        <c:minorTickMark val="none"/>
        <c:tickLblPos val="none"/>
        <c:crossAx val="349823904"/>
        <c:crosses val="autoZero"/>
        <c:auto val="0"/>
        <c:lblAlgn val="ctr"/>
        <c:lblOffset val="100"/>
        <c:noMultiLvlLbl val="1"/>
      </c:catAx>
      <c:valAx>
        <c:axId val="34982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823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57.9</c:v>
                </c:pt>
                <c:pt idx="1">
                  <c:v>58.6</c:v>
                </c:pt>
                <c:pt idx="2">
                  <c:v>62.8</c:v>
                </c:pt>
                <c:pt idx="3">
                  <c:v>62.9</c:v>
                </c:pt>
                <c:pt idx="4">
                  <c:v>62.6</c:v>
                </c:pt>
              </c:numCache>
            </c:numRef>
          </c:val>
        </c:ser>
        <c:dLbls>
          <c:showLegendKey val="0"/>
          <c:showVal val="0"/>
          <c:showCatName val="0"/>
          <c:showSerName val="0"/>
          <c:showPercent val="0"/>
          <c:showBubbleSize val="0"/>
        </c:dLbls>
        <c:gapWidth val="180"/>
        <c:overlap val="-90"/>
        <c:axId val="349824688"/>
        <c:axId val="3498250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824688"/>
        <c:axId val="349825080"/>
      </c:lineChart>
      <c:catAx>
        <c:axId val="349824688"/>
        <c:scaling>
          <c:orientation val="minMax"/>
        </c:scaling>
        <c:delete val="0"/>
        <c:axPos val="b"/>
        <c:numFmt formatCode="ge" sourceLinked="1"/>
        <c:majorTickMark val="none"/>
        <c:minorTickMark val="none"/>
        <c:tickLblPos val="none"/>
        <c:crossAx val="349825080"/>
        <c:crosses val="autoZero"/>
        <c:auto val="0"/>
        <c:lblAlgn val="ctr"/>
        <c:lblOffset val="100"/>
        <c:noMultiLvlLbl val="1"/>
      </c:catAx>
      <c:valAx>
        <c:axId val="34982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4</c:v>
                </c:pt>
                <c:pt idx="1">
                  <c:v>13.2</c:v>
                </c:pt>
                <c:pt idx="2">
                  <c:v>16.3</c:v>
                </c:pt>
                <c:pt idx="3">
                  <c:v>13.1</c:v>
                </c:pt>
                <c:pt idx="4">
                  <c:v>14.2</c:v>
                </c:pt>
              </c:numCache>
            </c:numRef>
          </c:val>
        </c:ser>
        <c:dLbls>
          <c:showLegendKey val="0"/>
          <c:showVal val="0"/>
          <c:showCatName val="0"/>
          <c:showSerName val="0"/>
          <c:showPercent val="0"/>
          <c:showBubbleSize val="0"/>
        </c:dLbls>
        <c:gapWidth val="180"/>
        <c:overlap val="-90"/>
        <c:axId val="349825864"/>
        <c:axId val="34982625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825864"/>
        <c:axId val="349826256"/>
      </c:lineChart>
      <c:catAx>
        <c:axId val="349825864"/>
        <c:scaling>
          <c:orientation val="minMax"/>
        </c:scaling>
        <c:delete val="0"/>
        <c:axPos val="b"/>
        <c:numFmt formatCode="ge" sourceLinked="1"/>
        <c:majorTickMark val="none"/>
        <c:minorTickMark val="none"/>
        <c:tickLblPos val="none"/>
        <c:crossAx val="349826256"/>
        <c:crosses val="autoZero"/>
        <c:auto val="0"/>
        <c:lblAlgn val="ctr"/>
        <c:lblOffset val="100"/>
        <c:noMultiLvlLbl val="1"/>
      </c:catAx>
      <c:valAx>
        <c:axId val="34982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798552"/>
        <c:axId val="22379894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798552"/>
        <c:axId val="223798944"/>
      </c:lineChart>
      <c:catAx>
        <c:axId val="223798552"/>
        <c:scaling>
          <c:orientation val="minMax"/>
        </c:scaling>
        <c:delete val="0"/>
        <c:axPos val="b"/>
        <c:numFmt formatCode="ge" sourceLinked="1"/>
        <c:majorTickMark val="none"/>
        <c:minorTickMark val="none"/>
        <c:tickLblPos val="none"/>
        <c:crossAx val="223798944"/>
        <c:crosses val="autoZero"/>
        <c:auto val="0"/>
        <c:lblAlgn val="ctr"/>
        <c:lblOffset val="100"/>
        <c:noMultiLvlLbl val="1"/>
      </c:catAx>
      <c:valAx>
        <c:axId val="22379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798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799728"/>
        <c:axId val="22380012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799728"/>
        <c:axId val="223800120"/>
      </c:lineChart>
      <c:catAx>
        <c:axId val="223799728"/>
        <c:scaling>
          <c:orientation val="minMax"/>
        </c:scaling>
        <c:delete val="0"/>
        <c:axPos val="b"/>
        <c:numFmt formatCode="ge" sourceLinked="1"/>
        <c:majorTickMark val="none"/>
        <c:minorTickMark val="none"/>
        <c:tickLblPos val="none"/>
        <c:crossAx val="223800120"/>
        <c:crosses val="autoZero"/>
        <c:auto val="0"/>
        <c:lblAlgn val="ctr"/>
        <c:lblOffset val="100"/>
        <c:noMultiLvlLbl val="1"/>
      </c:catAx>
      <c:valAx>
        <c:axId val="22380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79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801296"/>
        <c:axId val="22380168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801296"/>
        <c:axId val="223801688"/>
      </c:lineChart>
      <c:catAx>
        <c:axId val="223801296"/>
        <c:scaling>
          <c:orientation val="minMax"/>
        </c:scaling>
        <c:delete val="0"/>
        <c:axPos val="b"/>
        <c:numFmt formatCode="ge" sourceLinked="1"/>
        <c:majorTickMark val="none"/>
        <c:minorTickMark val="none"/>
        <c:tickLblPos val="none"/>
        <c:crossAx val="223801688"/>
        <c:crosses val="autoZero"/>
        <c:auto val="0"/>
        <c:lblAlgn val="ctr"/>
        <c:lblOffset val="100"/>
        <c:noMultiLvlLbl val="1"/>
      </c:catAx>
      <c:valAx>
        <c:axId val="223801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80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51800"/>
        <c:axId val="34975219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51800"/>
        <c:axId val="349752192"/>
      </c:lineChart>
      <c:catAx>
        <c:axId val="349751800"/>
        <c:scaling>
          <c:orientation val="minMax"/>
        </c:scaling>
        <c:delete val="0"/>
        <c:axPos val="b"/>
        <c:numFmt formatCode="ge" sourceLinked="1"/>
        <c:majorTickMark val="none"/>
        <c:minorTickMark val="none"/>
        <c:tickLblPos val="none"/>
        <c:crossAx val="349752192"/>
        <c:crosses val="autoZero"/>
        <c:auto val="0"/>
        <c:lblAlgn val="ctr"/>
        <c:lblOffset val="100"/>
        <c:noMultiLvlLbl val="1"/>
      </c:catAx>
      <c:valAx>
        <c:axId val="34975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1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124.6</c:v>
                </c:pt>
                <c:pt idx="1">
                  <c:v>124.9</c:v>
                </c:pt>
                <c:pt idx="2">
                  <c:v>125.4</c:v>
                </c:pt>
                <c:pt idx="3">
                  <c:v>122.7</c:v>
                </c:pt>
                <c:pt idx="4">
                  <c:v>129.1</c:v>
                </c:pt>
              </c:numCache>
            </c:numRef>
          </c:val>
        </c:ser>
        <c:dLbls>
          <c:showLegendKey val="0"/>
          <c:showVal val="0"/>
          <c:showCatName val="0"/>
          <c:showSerName val="0"/>
          <c:showPercent val="0"/>
          <c:showBubbleSize val="0"/>
        </c:dLbls>
        <c:gapWidth val="180"/>
        <c:overlap val="-90"/>
        <c:axId val="222971976"/>
        <c:axId val="22297236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971976"/>
        <c:axId val="222972360"/>
      </c:lineChart>
      <c:catAx>
        <c:axId val="222971976"/>
        <c:scaling>
          <c:orientation val="minMax"/>
        </c:scaling>
        <c:delete val="0"/>
        <c:axPos val="b"/>
        <c:numFmt formatCode="ge" sourceLinked="1"/>
        <c:majorTickMark val="none"/>
        <c:minorTickMark val="none"/>
        <c:tickLblPos val="none"/>
        <c:crossAx val="222972360"/>
        <c:crosses val="autoZero"/>
        <c:auto val="0"/>
        <c:lblAlgn val="ctr"/>
        <c:lblOffset val="100"/>
        <c:noMultiLvlLbl val="1"/>
      </c:catAx>
      <c:valAx>
        <c:axId val="222972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971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52976"/>
        <c:axId val="34975336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52976"/>
        <c:axId val="349753368"/>
      </c:lineChart>
      <c:catAx>
        <c:axId val="349752976"/>
        <c:scaling>
          <c:orientation val="minMax"/>
        </c:scaling>
        <c:delete val="0"/>
        <c:axPos val="b"/>
        <c:numFmt formatCode="ge" sourceLinked="1"/>
        <c:majorTickMark val="none"/>
        <c:minorTickMark val="none"/>
        <c:tickLblPos val="none"/>
        <c:crossAx val="349753368"/>
        <c:crosses val="autoZero"/>
        <c:auto val="0"/>
        <c:lblAlgn val="ctr"/>
        <c:lblOffset val="100"/>
        <c:noMultiLvlLbl val="1"/>
      </c:catAx>
      <c:valAx>
        <c:axId val="34975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18.899999999999999</c:v>
                </c:pt>
                <c:pt idx="1">
                  <c:v>17.3</c:v>
                </c:pt>
                <c:pt idx="2">
                  <c:v>17.8</c:v>
                </c:pt>
                <c:pt idx="3">
                  <c:v>16.2</c:v>
                </c:pt>
                <c:pt idx="4">
                  <c:v>19</c:v>
                </c:pt>
              </c:numCache>
            </c:numRef>
          </c:val>
        </c:ser>
        <c:dLbls>
          <c:showLegendKey val="0"/>
          <c:showVal val="0"/>
          <c:showCatName val="0"/>
          <c:showSerName val="0"/>
          <c:showPercent val="0"/>
          <c:showBubbleSize val="0"/>
        </c:dLbls>
        <c:gapWidth val="180"/>
        <c:overlap val="-90"/>
        <c:axId val="349754152"/>
        <c:axId val="34975454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ser>
        <c:dLbls>
          <c:showLegendKey val="0"/>
          <c:showVal val="0"/>
          <c:showCatName val="0"/>
          <c:showSerName val="0"/>
          <c:showPercent val="0"/>
          <c:showBubbleSize val="0"/>
        </c:dLbls>
        <c:marker val="1"/>
        <c:smooth val="0"/>
        <c:axId val="349754152"/>
        <c:axId val="349754544"/>
      </c:lineChart>
      <c:catAx>
        <c:axId val="349754152"/>
        <c:scaling>
          <c:orientation val="minMax"/>
        </c:scaling>
        <c:delete val="0"/>
        <c:axPos val="b"/>
        <c:numFmt formatCode="ge" sourceLinked="1"/>
        <c:majorTickMark val="none"/>
        <c:minorTickMark val="none"/>
        <c:tickLblPos val="none"/>
        <c:crossAx val="349754544"/>
        <c:crosses val="autoZero"/>
        <c:auto val="0"/>
        <c:lblAlgn val="ctr"/>
        <c:lblOffset val="100"/>
        <c:noMultiLvlLbl val="1"/>
      </c:catAx>
      <c:valAx>
        <c:axId val="34975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7.5</c:v>
                </c:pt>
                <c:pt idx="1">
                  <c:v>50.3</c:v>
                </c:pt>
                <c:pt idx="2">
                  <c:v>10.199999999999999</c:v>
                </c:pt>
                <c:pt idx="3">
                  <c:v>5.4</c:v>
                </c:pt>
                <c:pt idx="4">
                  <c:v>1.2</c:v>
                </c:pt>
              </c:numCache>
            </c:numRef>
          </c:val>
        </c:ser>
        <c:dLbls>
          <c:showLegendKey val="0"/>
          <c:showVal val="0"/>
          <c:showCatName val="0"/>
          <c:showSerName val="0"/>
          <c:showPercent val="0"/>
          <c:showBubbleSize val="0"/>
        </c:dLbls>
        <c:gapWidth val="180"/>
        <c:overlap val="-90"/>
        <c:axId val="349755328"/>
        <c:axId val="35019963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ser>
        <c:dLbls>
          <c:showLegendKey val="0"/>
          <c:showVal val="0"/>
          <c:showCatName val="0"/>
          <c:showSerName val="0"/>
          <c:showPercent val="0"/>
          <c:showBubbleSize val="0"/>
        </c:dLbls>
        <c:marker val="1"/>
        <c:smooth val="0"/>
        <c:axId val="349755328"/>
        <c:axId val="350199632"/>
      </c:lineChart>
      <c:catAx>
        <c:axId val="349755328"/>
        <c:scaling>
          <c:orientation val="minMax"/>
        </c:scaling>
        <c:delete val="0"/>
        <c:axPos val="b"/>
        <c:numFmt formatCode="ge" sourceLinked="1"/>
        <c:majorTickMark val="none"/>
        <c:minorTickMark val="none"/>
        <c:tickLblPos val="none"/>
        <c:crossAx val="350199632"/>
        <c:crosses val="autoZero"/>
        <c:auto val="0"/>
        <c:lblAlgn val="ctr"/>
        <c:lblOffset val="100"/>
        <c:noMultiLvlLbl val="1"/>
      </c:catAx>
      <c:valAx>
        <c:axId val="35019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5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293.8</c:v>
                </c:pt>
                <c:pt idx="1">
                  <c:v>152.30000000000001</c:v>
                </c:pt>
                <c:pt idx="2">
                  <c:v>128.1</c:v>
                </c:pt>
                <c:pt idx="3">
                  <c:v>117.4</c:v>
                </c:pt>
                <c:pt idx="4">
                  <c:v>81.2</c:v>
                </c:pt>
              </c:numCache>
            </c:numRef>
          </c:val>
        </c:ser>
        <c:dLbls>
          <c:showLegendKey val="0"/>
          <c:showVal val="0"/>
          <c:showCatName val="0"/>
          <c:showSerName val="0"/>
          <c:showPercent val="0"/>
          <c:showBubbleSize val="0"/>
        </c:dLbls>
        <c:gapWidth val="180"/>
        <c:overlap val="-90"/>
        <c:axId val="350200416"/>
        <c:axId val="35020080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ser>
        <c:dLbls>
          <c:showLegendKey val="0"/>
          <c:showVal val="0"/>
          <c:showCatName val="0"/>
          <c:showSerName val="0"/>
          <c:showPercent val="0"/>
          <c:showBubbleSize val="0"/>
        </c:dLbls>
        <c:marker val="1"/>
        <c:smooth val="0"/>
        <c:axId val="350200416"/>
        <c:axId val="350200808"/>
      </c:lineChart>
      <c:catAx>
        <c:axId val="350200416"/>
        <c:scaling>
          <c:orientation val="minMax"/>
        </c:scaling>
        <c:delete val="0"/>
        <c:axPos val="b"/>
        <c:numFmt formatCode="ge" sourceLinked="1"/>
        <c:majorTickMark val="none"/>
        <c:minorTickMark val="none"/>
        <c:tickLblPos val="none"/>
        <c:crossAx val="350200808"/>
        <c:crosses val="autoZero"/>
        <c:auto val="0"/>
        <c:lblAlgn val="ctr"/>
        <c:lblOffset val="100"/>
        <c:noMultiLvlLbl val="1"/>
      </c:catAx>
      <c:valAx>
        <c:axId val="35020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21</c:v>
                </c:pt>
                <c:pt idx="1">
                  <c:v>23.3</c:v>
                </c:pt>
                <c:pt idx="2">
                  <c:v>44.5</c:v>
                </c:pt>
                <c:pt idx="3">
                  <c:v>46.1</c:v>
                </c:pt>
                <c:pt idx="4">
                  <c:v>51.5</c:v>
                </c:pt>
              </c:numCache>
            </c:numRef>
          </c:val>
        </c:ser>
        <c:dLbls>
          <c:showLegendKey val="0"/>
          <c:showVal val="0"/>
          <c:showCatName val="0"/>
          <c:showSerName val="0"/>
          <c:showPercent val="0"/>
          <c:showBubbleSize val="0"/>
        </c:dLbls>
        <c:gapWidth val="180"/>
        <c:overlap val="-90"/>
        <c:axId val="350201592"/>
        <c:axId val="3502019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ser>
        <c:dLbls>
          <c:showLegendKey val="0"/>
          <c:showVal val="0"/>
          <c:showCatName val="0"/>
          <c:showSerName val="0"/>
          <c:showPercent val="0"/>
          <c:showBubbleSize val="0"/>
        </c:dLbls>
        <c:marker val="1"/>
        <c:smooth val="0"/>
        <c:axId val="350201592"/>
        <c:axId val="350201984"/>
      </c:lineChart>
      <c:catAx>
        <c:axId val="350201592"/>
        <c:scaling>
          <c:orientation val="minMax"/>
        </c:scaling>
        <c:delete val="0"/>
        <c:axPos val="b"/>
        <c:numFmt formatCode="ge" sourceLinked="1"/>
        <c:majorTickMark val="none"/>
        <c:minorTickMark val="none"/>
        <c:tickLblPos val="none"/>
        <c:crossAx val="350201984"/>
        <c:crosses val="autoZero"/>
        <c:auto val="0"/>
        <c:lblAlgn val="ctr"/>
        <c:lblOffset val="100"/>
        <c:noMultiLvlLbl val="1"/>
      </c:catAx>
      <c:valAx>
        <c:axId val="35020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15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202768"/>
        <c:axId val="35020316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202768"/>
        <c:axId val="350203160"/>
      </c:lineChart>
      <c:catAx>
        <c:axId val="350202768"/>
        <c:scaling>
          <c:orientation val="minMax"/>
        </c:scaling>
        <c:delete val="0"/>
        <c:axPos val="b"/>
        <c:numFmt formatCode="ge" sourceLinked="1"/>
        <c:majorTickMark val="none"/>
        <c:minorTickMark val="none"/>
        <c:tickLblPos val="none"/>
        <c:crossAx val="350203160"/>
        <c:crosses val="autoZero"/>
        <c:auto val="0"/>
        <c:lblAlgn val="ctr"/>
        <c:lblOffset val="100"/>
        <c:noMultiLvlLbl val="1"/>
      </c:catAx>
      <c:valAx>
        <c:axId val="35020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6</c:v>
                </c:pt>
                <c:pt idx="2">
                  <c:v>3.9</c:v>
                </c:pt>
                <c:pt idx="3">
                  <c:v>10.6</c:v>
                </c:pt>
                <c:pt idx="4">
                  <c:v>14.4</c:v>
                </c:pt>
              </c:numCache>
            </c:numRef>
          </c:val>
        </c:ser>
        <c:dLbls>
          <c:showLegendKey val="0"/>
          <c:showVal val="0"/>
          <c:showCatName val="0"/>
          <c:showSerName val="0"/>
          <c:showPercent val="0"/>
          <c:showBubbleSize val="0"/>
        </c:dLbls>
        <c:gapWidth val="180"/>
        <c:overlap val="-90"/>
        <c:axId val="349941968"/>
        <c:axId val="34994236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49941968"/>
        <c:axId val="349942360"/>
      </c:lineChart>
      <c:catAx>
        <c:axId val="349941968"/>
        <c:scaling>
          <c:orientation val="minMax"/>
        </c:scaling>
        <c:delete val="0"/>
        <c:axPos val="b"/>
        <c:numFmt formatCode="ge" sourceLinked="1"/>
        <c:majorTickMark val="none"/>
        <c:minorTickMark val="none"/>
        <c:tickLblPos val="none"/>
        <c:crossAx val="349942360"/>
        <c:crosses val="autoZero"/>
        <c:auto val="0"/>
        <c:lblAlgn val="ctr"/>
        <c:lblOffset val="100"/>
        <c:noMultiLvlLbl val="1"/>
      </c:catAx>
      <c:valAx>
        <c:axId val="349942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1.6</c:v>
                </c:pt>
                <c:pt idx="3">
                  <c:v>1</c:v>
                </c:pt>
                <c:pt idx="4">
                  <c:v>2.2000000000000002</c:v>
                </c:pt>
              </c:numCache>
            </c:numRef>
          </c:val>
        </c:ser>
        <c:dLbls>
          <c:showLegendKey val="0"/>
          <c:showVal val="0"/>
          <c:showCatName val="0"/>
          <c:showSerName val="0"/>
          <c:showPercent val="0"/>
          <c:showBubbleSize val="0"/>
        </c:dLbls>
        <c:gapWidth val="180"/>
        <c:overlap val="-90"/>
        <c:axId val="349943144"/>
        <c:axId val="34994353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49943144"/>
        <c:axId val="349943536"/>
      </c:lineChart>
      <c:catAx>
        <c:axId val="349943144"/>
        <c:scaling>
          <c:orientation val="minMax"/>
        </c:scaling>
        <c:delete val="0"/>
        <c:axPos val="b"/>
        <c:numFmt formatCode="ge" sourceLinked="1"/>
        <c:majorTickMark val="none"/>
        <c:minorTickMark val="none"/>
        <c:tickLblPos val="none"/>
        <c:crossAx val="349943536"/>
        <c:crosses val="autoZero"/>
        <c:auto val="0"/>
        <c:lblAlgn val="ctr"/>
        <c:lblOffset val="100"/>
        <c:noMultiLvlLbl val="1"/>
      </c:catAx>
      <c:valAx>
        <c:axId val="34994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3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2021.5</c:v>
                </c:pt>
                <c:pt idx="2">
                  <c:v>5057.8999999999996</c:v>
                </c:pt>
                <c:pt idx="3">
                  <c:v>1384.3</c:v>
                </c:pt>
                <c:pt idx="4">
                  <c:v>1005.7</c:v>
                </c:pt>
              </c:numCache>
            </c:numRef>
          </c:val>
        </c:ser>
        <c:dLbls>
          <c:showLegendKey val="0"/>
          <c:showVal val="0"/>
          <c:showCatName val="0"/>
          <c:showSerName val="0"/>
          <c:showPercent val="0"/>
          <c:showBubbleSize val="0"/>
        </c:dLbls>
        <c:gapWidth val="180"/>
        <c:overlap val="-90"/>
        <c:axId val="349944320"/>
        <c:axId val="34994471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49944320"/>
        <c:axId val="349944712"/>
      </c:lineChart>
      <c:catAx>
        <c:axId val="349944320"/>
        <c:scaling>
          <c:orientation val="minMax"/>
        </c:scaling>
        <c:delete val="0"/>
        <c:axPos val="b"/>
        <c:numFmt formatCode="ge" sourceLinked="1"/>
        <c:majorTickMark val="none"/>
        <c:minorTickMark val="none"/>
        <c:tickLblPos val="none"/>
        <c:crossAx val="349944712"/>
        <c:crosses val="autoZero"/>
        <c:auto val="0"/>
        <c:lblAlgn val="ctr"/>
        <c:lblOffset val="100"/>
        <c:noMultiLvlLbl val="1"/>
      </c:catAx>
      <c:valAx>
        <c:axId val="349944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4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0</c:v>
                </c:pt>
                <c:pt idx="2">
                  <c:v>0.5</c:v>
                </c:pt>
                <c:pt idx="3">
                  <c:v>4.5999999999999996</c:v>
                </c:pt>
                <c:pt idx="4">
                  <c:v>9</c:v>
                </c:pt>
              </c:numCache>
            </c:numRef>
          </c:val>
        </c:ser>
        <c:dLbls>
          <c:showLegendKey val="0"/>
          <c:showVal val="0"/>
          <c:showCatName val="0"/>
          <c:showSerName val="0"/>
          <c:showPercent val="0"/>
          <c:showBubbleSize val="0"/>
        </c:dLbls>
        <c:gapWidth val="180"/>
        <c:overlap val="-90"/>
        <c:axId val="350132904"/>
        <c:axId val="35013329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132904"/>
        <c:axId val="350133296"/>
      </c:lineChart>
      <c:catAx>
        <c:axId val="350132904"/>
        <c:scaling>
          <c:orientation val="minMax"/>
        </c:scaling>
        <c:delete val="0"/>
        <c:axPos val="b"/>
        <c:numFmt formatCode="ge" sourceLinked="1"/>
        <c:majorTickMark val="none"/>
        <c:minorTickMark val="none"/>
        <c:tickLblPos val="none"/>
        <c:crossAx val="350133296"/>
        <c:crosses val="autoZero"/>
        <c:auto val="0"/>
        <c:lblAlgn val="ctr"/>
        <c:lblOffset val="100"/>
        <c:noMultiLvlLbl val="1"/>
      </c:catAx>
      <c:valAx>
        <c:axId val="35013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3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765.8</c:v>
                </c:pt>
                <c:pt idx="1">
                  <c:v>1112.5999999999999</c:v>
                </c:pt>
                <c:pt idx="2">
                  <c:v>290.3</c:v>
                </c:pt>
                <c:pt idx="3">
                  <c:v>274.8</c:v>
                </c:pt>
                <c:pt idx="4">
                  <c:v>307.8</c:v>
                </c:pt>
              </c:numCache>
            </c:numRef>
          </c:val>
        </c:ser>
        <c:dLbls>
          <c:showLegendKey val="0"/>
          <c:showVal val="0"/>
          <c:showCatName val="0"/>
          <c:showSerName val="0"/>
          <c:showPercent val="0"/>
          <c:showBubbleSize val="0"/>
        </c:dLbls>
        <c:gapWidth val="180"/>
        <c:overlap val="-90"/>
        <c:axId val="223066848"/>
        <c:axId val="2230672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3066848"/>
        <c:axId val="223067232"/>
      </c:lineChart>
      <c:catAx>
        <c:axId val="223066848"/>
        <c:scaling>
          <c:orientation val="minMax"/>
        </c:scaling>
        <c:delete val="0"/>
        <c:axPos val="b"/>
        <c:numFmt formatCode="ge" sourceLinked="1"/>
        <c:majorTickMark val="none"/>
        <c:minorTickMark val="none"/>
        <c:tickLblPos val="none"/>
        <c:crossAx val="223067232"/>
        <c:crosses val="autoZero"/>
        <c:auto val="0"/>
        <c:lblAlgn val="ctr"/>
        <c:lblOffset val="100"/>
        <c:noMultiLvlLbl val="1"/>
      </c:catAx>
      <c:valAx>
        <c:axId val="22306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06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134080"/>
        <c:axId val="35013447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134080"/>
        <c:axId val="350134472"/>
      </c:lineChart>
      <c:catAx>
        <c:axId val="350134080"/>
        <c:scaling>
          <c:orientation val="minMax"/>
        </c:scaling>
        <c:delete val="0"/>
        <c:axPos val="b"/>
        <c:numFmt formatCode="ge" sourceLinked="1"/>
        <c:majorTickMark val="none"/>
        <c:minorTickMark val="none"/>
        <c:tickLblPos val="none"/>
        <c:crossAx val="350134472"/>
        <c:crosses val="autoZero"/>
        <c:auto val="0"/>
        <c:lblAlgn val="ctr"/>
        <c:lblOffset val="100"/>
        <c:noMultiLvlLbl val="1"/>
      </c:catAx>
      <c:valAx>
        <c:axId val="35013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3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9701</c:v>
                </c:pt>
                <c:pt idx="1">
                  <c:v>8962.6</c:v>
                </c:pt>
                <c:pt idx="2">
                  <c:v>8449.4</c:v>
                </c:pt>
                <c:pt idx="3">
                  <c:v>10816.3</c:v>
                </c:pt>
                <c:pt idx="4">
                  <c:v>10418</c:v>
                </c:pt>
              </c:numCache>
            </c:numRef>
          </c:val>
        </c:ser>
        <c:dLbls>
          <c:showLegendKey val="0"/>
          <c:showVal val="0"/>
          <c:showCatName val="0"/>
          <c:showSerName val="0"/>
          <c:showPercent val="0"/>
          <c:showBubbleSize val="0"/>
        </c:dLbls>
        <c:gapWidth val="180"/>
        <c:overlap val="-90"/>
        <c:axId val="221325328"/>
        <c:axId val="22132572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21325328"/>
        <c:axId val="221325720"/>
      </c:lineChart>
      <c:catAx>
        <c:axId val="221325328"/>
        <c:scaling>
          <c:orientation val="minMax"/>
        </c:scaling>
        <c:delete val="0"/>
        <c:axPos val="b"/>
        <c:numFmt formatCode="ge" sourceLinked="1"/>
        <c:majorTickMark val="none"/>
        <c:minorTickMark val="none"/>
        <c:tickLblPos val="none"/>
        <c:crossAx val="221325720"/>
        <c:crosses val="autoZero"/>
        <c:auto val="0"/>
        <c:lblAlgn val="ctr"/>
        <c:lblOffset val="100"/>
        <c:noMultiLvlLbl val="1"/>
      </c:catAx>
      <c:valAx>
        <c:axId val="22132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32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873830</c:v>
                </c:pt>
                <c:pt idx="1">
                  <c:v>710074</c:v>
                </c:pt>
                <c:pt idx="2">
                  <c:v>836754</c:v>
                </c:pt>
                <c:pt idx="3">
                  <c:v>920964</c:v>
                </c:pt>
                <c:pt idx="4">
                  <c:v>1027373</c:v>
                </c:pt>
              </c:numCache>
            </c:numRef>
          </c:val>
        </c:ser>
        <c:dLbls>
          <c:showLegendKey val="0"/>
          <c:showVal val="0"/>
          <c:showCatName val="0"/>
          <c:showSerName val="0"/>
          <c:showPercent val="0"/>
          <c:showBubbleSize val="0"/>
        </c:dLbls>
        <c:gapWidth val="180"/>
        <c:overlap val="-90"/>
        <c:axId val="221326504"/>
        <c:axId val="22132689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21326504"/>
        <c:axId val="221326896"/>
      </c:lineChart>
      <c:catAx>
        <c:axId val="221326504"/>
        <c:scaling>
          <c:orientation val="minMax"/>
        </c:scaling>
        <c:delete val="0"/>
        <c:axPos val="b"/>
        <c:numFmt formatCode="ge" sourceLinked="1"/>
        <c:majorTickMark val="none"/>
        <c:minorTickMark val="none"/>
        <c:tickLblPos val="none"/>
        <c:crossAx val="221326896"/>
        <c:crosses val="autoZero"/>
        <c:auto val="0"/>
        <c:lblAlgn val="ctr"/>
        <c:lblOffset val="100"/>
        <c:noMultiLvlLbl val="1"/>
      </c:catAx>
      <c:valAx>
        <c:axId val="2213268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32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45.3</c:v>
                </c:pt>
                <c:pt idx="1">
                  <c:v>45.8</c:v>
                </c:pt>
                <c:pt idx="2">
                  <c:v>46.3</c:v>
                </c:pt>
                <c:pt idx="3">
                  <c:v>39.700000000000003</c:v>
                </c:pt>
                <c:pt idx="4">
                  <c:v>40.299999999999997</c:v>
                </c:pt>
              </c:numCache>
            </c:numRef>
          </c:val>
        </c:ser>
        <c:dLbls>
          <c:showLegendKey val="0"/>
          <c:showVal val="0"/>
          <c:showCatName val="0"/>
          <c:showSerName val="0"/>
          <c:showPercent val="0"/>
          <c:showBubbleSize val="0"/>
        </c:dLbls>
        <c:gapWidth val="180"/>
        <c:overlap val="-90"/>
        <c:axId val="223230856"/>
        <c:axId val="22323124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23230856"/>
        <c:axId val="223231248"/>
      </c:lineChart>
      <c:catAx>
        <c:axId val="223230856"/>
        <c:scaling>
          <c:orientation val="minMax"/>
        </c:scaling>
        <c:delete val="0"/>
        <c:axPos val="b"/>
        <c:numFmt formatCode="ge" sourceLinked="1"/>
        <c:majorTickMark val="none"/>
        <c:minorTickMark val="none"/>
        <c:tickLblPos val="none"/>
        <c:crossAx val="223231248"/>
        <c:crosses val="autoZero"/>
        <c:auto val="0"/>
        <c:lblAlgn val="ctr"/>
        <c:lblOffset val="100"/>
        <c:noMultiLvlLbl val="1"/>
      </c:catAx>
      <c:valAx>
        <c:axId val="22323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30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20.5</c:v>
                </c:pt>
                <c:pt idx="1">
                  <c:v>30.8</c:v>
                </c:pt>
                <c:pt idx="2">
                  <c:v>32.700000000000003</c:v>
                </c:pt>
                <c:pt idx="3">
                  <c:v>33.6</c:v>
                </c:pt>
                <c:pt idx="4">
                  <c:v>28.4</c:v>
                </c:pt>
              </c:numCache>
            </c:numRef>
          </c:val>
        </c:ser>
        <c:dLbls>
          <c:showLegendKey val="0"/>
          <c:showVal val="0"/>
          <c:showCatName val="0"/>
          <c:showSerName val="0"/>
          <c:showPercent val="0"/>
          <c:showBubbleSize val="0"/>
        </c:dLbls>
        <c:gapWidth val="180"/>
        <c:overlap val="-90"/>
        <c:axId val="223232032"/>
        <c:axId val="22323242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23232032"/>
        <c:axId val="223232424"/>
      </c:lineChart>
      <c:catAx>
        <c:axId val="223232032"/>
        <c:scaling>
          <c:orientation val="minMax"/>
        </c:scaling>
        <c:delete val="0"/>
        <c:axPos val="b"/>
        <c:numFmt formatCode="ge" sourceLinked="1"/>
        <c:majorTickMark val="none"/>
        <c:minorTickMark val="none"/>
        <c:tickLblPos val="none"/>
        <c:crossAx val="223232424"/>
        <c:crosses val="autoZero"/>
        <c:auto val="0"/>
        <c:lblAlgn val="ctr"/>
        <c:lblOffset val="100"/>
        <c:noMultiLvlLbl val="1"/>
      </c:catAx>
      <c:valAx>
        <c:axId val="223232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3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195.8</c:v>
                </c:pt>
                <c:pt idx="1">
                  <c:v>198.5</c:v>
                </c:pt>
                <c:pt idx="2">
                  <c:v>311.5</c:v>
                </c:pt>
                <c:pt idx="3">
                  <c:v>301.2</c:v>
                </c:pt>
                <c:pt idx="4">
                  <c:v>265.2</c:v>
                </c:pt>
              </c:numCache>
            </c:numRef>
          </c:val>
        </c:ser>
        <c:dLbls>
          <c:showLegendKey val="0"/>
          <c:showVal val="0"/>
          <c:showCatName val="0"/>
          <c:showSerName val="0"/>
          <c:showPercent val="0"/>
          <c:showBubbleSize val="0"/>
        </c:dLbls>
        <c:gapWidth val="180"/>
        <c:overlap val="-90"/>
        <c:axId val="223230072"/>
        <c:axId val="22322968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23230072"/>
        <c:axId val="223229680"/>
      </c:lineChart>
      <c:catAx>
        <c:axId val="223230072"/>
        <c:scaling>
          <c:orientation val="minMax"/>
        </c:scaling>
        <c:delete val="0"/>
        <c:axPos val="b"/>
        <c:numFmt formatCode="ge" sourceLinked="1"/>
        <c:majorTickMark val="none"/>
        <c:minorTickMark val="none"/>
        <c:tickLblPos val="none"/>
        <c:crossAx val="223229680"/>
        <c:crosses val="autoZero"/>
        <c:auto val="0"/>
        <c:lblAlgn val="ctr"/>
        <c:lblOffset val="100"/>
        <c:noMultiLvlLbl val="1"/>
      </c:catAx>
      <c:valAx>
        <c:axId val="22322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30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56.6</c:v>
                </c:pt>
                <c:pt idx="1">
                  <c:v>56.5</c:v>
                </c:pt>
                <c:pt idx="2">
                  <c:v>55.6</c:v>
                </c:pt>
                <c:pt idx="3">
                  <c:v>55.3</c:v>
                </c:pt>
                <c:pt idx="4">
                  <c:v>55.9</c:v>
                </c:pt>
              </c:numCache>
            </c:numRef>
          </c:val>
        </c:ser>
        <c:dLbls>
          <c:showLegendKey val="0"/>
          <c:showVal val="0"/>
          <c:showCatName val="0"/>
          <c:showSerName val="0"/>
          <c:showPercent val="0"/>
          <c:showBubbleSize val="0"/>
        </c:dLbls>
        <c:gapWidth val="180"/>
        <c:overlap val="-90"/>
        <c:axId val="223230464"/>
        <c:axId val="2232288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23230464"/>
        <c:axId val="223228896"/>
      </c:lineChart>
      <c:catAx>
        <c:axId val="223230464"/>
        <c:scaling>
          <c:orientation val="minMax"/>
        </c:scaling>
        <c:delete val="0"/>
        <c:axPos val="b"/>
        <c:numFmt formatCode="ge" sourceLinked="1"/>
        <c:majorTickMark val="none"/>
        <c:minorTickMark val="none"/>
        <c:tickLblPos val="none"/>
        <c:crossAx val="223228896"/>
        <c:crosses val="autoZero"/>
        <c:auto val="0"/>
        <c:lblAlgn val="ctr"/>
        <c:lblOffset val="100"/>
        <c:noMultiLvlLbl val="1"/>
      </c:catAx>
      <c:valAx>
        <c:axId val="22322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32304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（最大出力合計47,668kW）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64758"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（最大出力合計38,008kW）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559854</xdr:colOff>
      <xdr:row>41</xdr:row>
      <xdr:rowOff>117765</xdr:rowOff>
    </xdr:from>
    <xdr:ext cx="2839239" cy="392415"/>
    <xdr:sp macro="" textlink="データ!IV9">
      <xdr:nvSpPr>
        <xdr:cNvPr id="25" name="正方形/長方形 24"/>
        <xdr:cNvSpPr/>
      </xdr:nvSpPr>
      <xdr:spPr>
        <a:xfrm>
          <a:off x="20956961"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37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38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38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38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38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38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38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38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38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38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38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39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39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39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39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39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39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39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39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39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39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40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40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40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40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40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40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40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40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40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40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41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41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41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41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zoomScaleSheetLayoutView="55"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鳥取県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181</v>
      </c>
      <c r="K3" s="130"/>
      <c r="L3" s="130"/>
      <c r="M3" s="130"/>
      <c r="N3" s="131">
        <f>データ!L6</f>
        <v>54.3</v>
      </c>
      <c r="O3" s="131"/>
      <c r="P3" s="131"/>
      <c r="Q3" s="132"/>
      <c r="R3" s="1"/>
      <c r="S3" s="133" t="s">
        <v>183</v>
      </c>
      <c r="T3" s="134"/>
      <c r="U3" s="134"/>
      <c r="V3" s="134"/>
      <c r="W3" s="134"/>
      <c r="X3" s="134"/>
      <c r="Y3" s="134"/>
      <c r="Z3" s="134"/>
      <c r="AA3" s="134"/>
      <c r="AB3" s="134"/>
      <c r="AC3" s="134"/>
      <c r="AD3" s="134"/>
      <c r="AE3" s="134"/>
      <c r="AF3" s="134"/>
      <c r="AG3" s="134"/>
      <c r="AH3" s="135"/>
      <c r="AI3" s="1"/>
      <c r="AJ3" s="1"/>
      <c r="AK3" s="119" t="s">
        <v>184</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11</v>
      </c>
      <c r="C5" s="143"/>
      <c r="D5" s="143"/>
      <c r="E5" s="143"/>
      <c r="F5" s="144" t="str">
        <f>データ!N6</f>
        <v>-</v>
      </c>
      <c r="G5" s="144"/>
      <c r="H5" s="144"/>
      <c r="I5" s="144"/>
      <c r="J5" s="144">
        <f>データ!O6</f>
        <v>1</v>
      </c>
      <c r="K5" s="144"/>
      <c r="L5" s="144"/>
      <c r="M5" s="144"/>
      <c r="N5" s="144">
        <f>データ!P6</f>
        <v>8</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126</v>
      </c>
      <c r="G7" s="148"/>
      <c r="H7" s="148"/>
      <c r="I7" s="148"/>
      <c r="J7" s="130" t="s">
        <v>127</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129</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2">
        <f>データ!W6</f>
        <v>155184</v>
      </c>
      <c r="G12" s="163"/>
      <c r="H12" s="162">
        <f>データ!X6</f>
        <v>161471</v>
      </c>
      <c r="I12" s="163"/>
      <c r="J12" s="162">
        <f>データ!Y6</f>
        <v>175841</v>
      </c>
      <c r="K12" s="163"/>
      <c r="L12" s="162">
        <f>データ!Z6</f>
        <v>154940</v>
      </c>
      <c r="M12" s="163"/>
      <c r="N12" s="151">
        <f>データ!AA6</f>
        <v>155075</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23</v>
      </c>
      <c r="C14" s="165"/>
      <c r="D14" s="165"/>
      <c r="E14" s="166"/>
      <c r="F14" s="162">
        <f>データ!AG6</f>
        <v>4968</v>
      </c>
      <c r="G14" s="163"/>
      <c r="H14" s="162">
        <f>データ!AH6</f>
        <v>4545</v>
      </c>
      <c r="I14" s="163"/>
      <c r="J14" s="162">
        <f>データ!AI6</f>
        <v>4669</v>
      </c>
      <c r="K14" s="163"/>
      <c r="L14" s="162">
        <f>データ!AJ6</f>
        <v>4280</v>
      </c>
      <c r="M14" s="163"/>
      <c r="N14" s="151">
        <f>データ!AK6</f>
        <v>4988</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24</v>
      </c>
      <c r="C15" s="170"/>
      <c r="D15" s="170"/>
      <c r="E15" s="171"/>
      <c r="F15" s="172" t="str">
        <f>データ!AL6</f>
        <v>-</v>
      </c>
      <c r="G15" s="172"/>
      <c r="H15" s="172">
        <f>データ!AM6</f>
        <v>430</v>
      </c>
      <c r="I15" s="172"/>
      <c r="J15" s="172">
        <f>データ!AN6</f>
        <v>1409</v>
      </c>
      <c r="K15" s="172"/>
      <c r="L15" s="172">
        <f>データ!AO6</f>
        <v>6185</v>
      </c>
      <c r="M15" s="172"/>
      <c r="N15" s="173">
        <f>データ!AP6</f>
        <v>8403</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25</v>
      </c>
      <c r="C16" s="176"/>
      <c r="D16" s="176"/>
      <c r="E16" s="177"/>
      <c r="F16" s="178">
        <f>データ!AQ6</f>
        <v>160152</v>
      </c>
      <c r="G16" s="178"/>
      <c r="H16" s="178">
        <f>データ!AR6</f>
        <v>166446</v>
      </c>
      <c r="I16" s="178"/>
      <c r="J16" s="178">
        <f>データ!AS6</f>
        <v>181919</v>
      </c>
      <c r="K16" s="178"/>
      <c r="L16" s="178">
        <f>データ!AT6</f>
        <v>165405</v>
      </c>
      <c r="M16" s="178"/>
      <c r="N16" s="167">
        <f>データ!AU6</f>
        <v>168466</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28</v>
      </c>
      <c r="C19" s="176"/>
      <c r="D19" s="176"/>
      <c r="E19" s="177"/>
      <c r="F19" s="181">
        <f>データ!AV6</f>
        <v>1558022</v>
      </c>
      <c r="G19" s="181"/>
      <c r="H19" s="181"/>
      <c r="I19" s="181">
        <f>データ!AW6</f>
        <v>654520</v>
      </c>
      <c r="J19" s="181"/>
      <c r="K19" s="181"/>
      <c r="L19" s="181">
        <f>データ!AX6</f>
        <v>2212542</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185</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182</v>
      </c>
      <c r="AL99" s="192"/>
      <c r="AM99" s="192"/>
      <c r="AN99" s="192"/>
      <c r="AO99" s="192"/>
      <c r="AP99" s="192"/>
      <c r="AQ99" s="193"/>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310000</v>
      </c>
      <c r="D6" s="68" t="str">
        <f t="shared" si="6"/>
        <v>46</v>
      </c>
      <c r="E6" s="68" t="str">
        <f t="shared" si="6"/>
        <v>04</v>
      </c>
      <c r="F6" s="68" t="str">
        <f t="shared" si="6"/>
        <v>0</v>
      </c>
      <c r="G6" s="68" t="str">
        <f t="shared" si="6"/>
        <v>000</v>
      </c>
      <c r="H6" s="68" t="str">
        <f t="shared" si="6"/>
        <v>鳥取県</v>
      </c>
      <c r="I6" s="68" t="str">
        <f t="shared" si="6"/>
        <v>法適用</v>
      </c>
      <c r="J6" s="68" t="str">
        <f t="shared" si="6"/>
        <v>電気事業</v>
      </c>
      <c r="K6" s="68" t="str">
        <f t="shared" si="6"/>
        <v/>
      </c>
      <c r="L6" s="69">
        <f t="shared" si="6"/>
        <v>54.3</v>
      </c>
      <c r="M6" s="70">
        <f t="shared" si="6"/>
        <v>11</v>
      </c>
      <c r="N6" s="70" t="str">
        <f t="shared" si="6"/>
        <v>-</v>
      </c>
      <c r="O6" s="70">
        <f t="shared" si="6"/>
        <v>1</v>
      </c>
      <c r="P6" s="70">
        <f t="shared" si="6"/>
        <v>8</v>
      </c>
      <c r="Q6" s="70" t="str">
        <f t="shared" si="6"/>
        <v>-</v>
      </c>
      <c r="R6" s="71" t="str">
        <f>R7</f>
        <v>平成30年3月31日　賀祥発電所ほか</v>
      </c>
      <c r="S6" s="72" t="str">
        <f t="shared" si="6"/>
        <v>平成38年8月31日　鳥取放牧場風力発電所</v>
      </c>
      <c r="T6" s="68" t="str">
        <f t="shared" si="6"/>
        <v>無</v>
      </c>
      <c r="U6" s="72" t="str">
        <f t="shared" si="6"/>
        <v>中国電力株式会社</v>
      </c>
      <c r="V6" s="69" t="str">
        <f t="shared" si="6"/>
        <v>-</v>
      </c>
      <c r="W6" s="70">
        <f>W7</f>
        <v>155184</v>
      </c>
      <c r="X6" s="70">
        <f t="shared" si="6"/>
        <v>161471</v>
      </c>
      <c r="Y6" s="70">
        <f t="shared" si="6"/>
        <v>175841</v>
      </c>
      <c r="Z6" s="70">
        <f t="shared" si="6"/>
        <v>154940</v>
      </c>
      <c r="AA6" s="70">
        <f t="shared" si="6"/>
        <v>155075</v>
      </c>
      <c r="AB6" s="70" t="str">
        <f t="shared" si="6"/>
        <v>-</v>
      </c>
      <c r="AC6" s="70" t="str">
        <f t="shared" si="6"/>
        <v>-</v>
      </c>
      <c r="AD6" s="70" t="str">
        <f t="shared" si="6"/>
        <v>-</v>
      </c>
      <c r="AE6" s="70" t="str">
        <f t="shared" si="6"/>
        <v>-</v>
      </c>
      <c r="AF6" s="70" t="str">
        <f t="shared" si="6"/>
        <v>-</v>
      </c>
      <c r="AG6" s="70">
        <f t="shared" si="6"/>
        <v>4968</v>
      </c>
      <c r="AH6" s="70">
        <f t="shared" si="6"/>
        <v>4545</v>
      </c>
      <c r="AI6" s="70">
        <f t="shared" si="6"/>
        <v>4669</v>
      </c>
      <c r="AJ6" s="70">
        <f t="shared" si="6"/>
        <v>4280</v>
      </c>
      <c r="AK6" s="70">
        <f t="shared" si="6"/>
        <v>4988</v>
      </c>
      <c r="AL6" s="70" t="str">
        <f t="shared" si="6"/>
        <v>-</v>
      </c>
      <c r="AM6" s="70">
        <f t="shared" si="6"/>
        <v>430</v>
      </c>
      <c r="AN6" s="70">
        <f t="shared" si="6"/>
        <v>1409</v>
      </c>
      <c r="AO6" s="70">
        <f t="shared" si="6"/>
        <v>6185</v>
      </c>
      <c r="AP6" s="70">
        <f t="shared" si="6"/>
        <v>8403</v>
      </c>
      <c r="AQ6" s="70">
        <f t="shared" si="6"/>
        <v>160152</v>
      </c>
      <c r="AR6" s="70">
        <f t="shared" si="6"/>
        <v>166446</v>
      </c>
      <c r="AS6" s="70">
        <f t="shared" si="6"/>
        <v>181919</v>
      </c>
      <c r="AT6" s="70">
        <f t="shared" si="6"/>
        <v>165405</v>
      </c>
      <c r="AU6" s="70">
        <f t="shared" si="6"/>
        <v>168466</v>
      </c>
      <c r="AV6" s="70">
        <f t="shared" si="6"/>
        <v>1558022</v>
      </c>
      <c r="AW6" s="70">
        <f t="shared" si="6"/>
        <v>654520</v>
      </c>
      <c r="AX6" s="70">
        <f t="shared" si="6"/>
        <v>2212542</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v>54.3</v>
      </c>
      <c r="M7" s="80">
        <v>11</v>
      </c>
      <c r="N7" s="80" t="s">
        <v>125</v>
      </c>
      <c r="O7" s="81">
        <v>1</v>
      </c>
      <c r="P7" s="81">
        <v>8</v>
      </c>
      <c r="Q7" s="81" t="s">
        <v>125</v>
      </c>
      <c r="R7" s="82" t="s">
        <v>126</v>
      </c>
      <c r="S7" s="82" t="s">
        <v>127</v>
      </c>
      <c r="T7" s="83" t="s">
        <v>128</v>
      </c>
      <c r="U7" s="82" t="s">
        <v>129</v>
      </c>
      <c r="V7" s="79" t="s">
        <v>125</v>
      </c>
      <c r="W7" s="81">
        <v>155184</v>
      </c>
      <c r="X7" s="81">
        <v>161471</v>
      </c>
      <c r="Y7" s="81">
        <v>175841</v>
      </c>
      <c r="Z7" s="81">
        <v>154940</v>
      </c>
      <c r="AA7" s="81">
        <v>155075</v>
      </c>
      <c r="AB7" s="81" t="s">
        <v>125</v>
      </c>
      <c r="AC7" s="81" t="s">
        <v>125</v>
      </c>
      <c r="AD7" s="81" t="s">
        <v>125</v>
      </c>
      <c r="AE7" s="81" t="s">
        <v>125</v>
      </c>
      <c r="AF7" s="81" t="s">
        <v>125</v>
      </c>
      <c r="AG7" s="81">
        <v>4968</v>
      </c>
      <c r="AH7" s="81">
        <v>4545</v>
      </c>
      <c r="AI7" s="81">
        <v>4669</v>
      </c>
      <c r="AJ7" s="81">
        <v>4280</v>
      </c>
      <c r="AK7" s="81">
        <v>4988</v>
      </c>
      <c r="AL7" s="81" t="s">
        <v>125</v>
      </c>
      <c r="AM7" s="81">
        <v>430</v>
      </c>
      <c r="AN7" s="81">
        <v>1409</v>
      </c>
      <c r="AO7" s="81">
        <v>6185</v>
      </c>
      <c r="AP7" s="81">
        <v>8403</v>
      </c>
      <c r="AQ7" s="81">
        <v>160152</v>
      </c>
      <c r="AR7" s="81">
        <v>166446</v>
      </c>
      <c r="AS7" s="81">
        <v>181919</v>
      </c>
      <c r="AT7" s="81">
        <v>165405</v>
      </c>
      <c r="AU7" s="81">
        <v>168466</v>
      </c>
      <c r="AV7" s="81">
        <v>1558022</v>
      </c>
      <c r="AW7" s="81">
        <v>654520</v>
      </c>
      <c r="AX7" s="81">
        <v>2212542</v>
      </c>
      <c r="AY7" s="84">
        <v>113.7</v>
      </c>
      <c r="AZ7" s="84">
        <v>116.4</v>
      </c>
      <c r="BA7" s="84">
        <v>120.5</v>
      </c>
      <c r="BB7" s="84">
        <v>119</v>
      </c>
      <c r="BC7" s="84">
        <v>125.8</v>
      </c>
      <c r="BD7" s="84">
        <v>110.1</v>
      </c>
      <c r="BE7" s="84">
        <v>119.7</v>
      </c>
      <c r="BF7" s="84">
        <v>125.7</v>
      </c>
      <c r="BG7" s="84">
        <v>129.69999999999999</v>
      </c>
      <c r="BH7" s="84">
        <v>135.9</v>
      </c>
      <c r="BI7" s="84">
        <v>100</v>
      </c>
      <c r="BJ7" s="84">
        <v>124.6</v>
      </c>
      <c r="BK7" s="84">
        <v>124.9</v>
      </c>
      <c r="BL7" s="84">
        <v>125.4</v>
      </c>
      <c r="BM7" s="84">
        <v>122.7</v>
      </c>
      <c r="BN7" s="84">
        <v>129.1</v>
      </c>
      <c r="BO7" s="84">
        <v>112.7</v>
      </c>
      <c r="BP7" s="84">
        <v>121.8</v>
      </c>
      <c r="BQ7" s="84">
        <v>124.8</v>
      </c>
      <c r="BR7" s="84">
        <v>130.4</v>
      </c>
      <c r="BS7" s="84">
        <v>136.30000000000001</v>
      </c>
      <c r="BT7" s="84">
        <v>100</v>
      </c>
      <c r="BU7" s="84">
        <v>765.8</v>
      </c>
      <c r="BV7" s="84">
        <v>1112.5999999999999</v>
      </c>
      <c r="BW7" s="84">
        <v>290.3</v>
      </c>
      <c r="BX7" s="84">
        <v>274.8</v>
      </c>
      <c r="BY7" s="84">
        <v>307.8</v>
      </c>
      <c r="BZ7" s="84">
        <v>1317.9</v>
      </c>
      <c r="CA7" s="84">
        <v>992.4</v>
      </c>
      <c r="CB7" s="84">
        <v>638.79999999999995</v>
      </c>
      <c r="CC7" s="84">
        <v>716.7</v>
      </c>
      <c r="CD7" s="84">
        <v>688</v>
      </c>
      <c r="CE7" s="84">
        <v>100</v>
      </c>
      <c r="CF7" s="84">
        <v>9701</v>
      </c>
      <c r="CG7" s="84">
        <v>8962.6</v>
      </c>
      <c r="CH7" s="84">
        <v>8449.4</v>
      </c>
      <c r="CI7" s="84">
        <v>10816.3</v>
      </c>
      <c r="CJ7" s="84">
        <v>10418</v>
      </c>
      <c r="CK7" s="84">
        <v>7970</v>
      </c>
      <c r="CL7" s="84">
        <v>7914.4</v>
      </c>
      <c r="CM7" s="84">
        <v>7493.6</v>
      </c>
      <c r="CN7" s="84">
        <v>8014.2</v>
      </c>
      <c r="CO7" s="84">
        <v>8260</v>
      </c>
      <c r="CP7" s="81">
        <v>873830</v>
      </c>
      <c r="CQ7" s="81">
        <v>710074</v>
      </c>
      <c r="CR7" s="81">
        <v>836754</v>
      </c>
      <c r="CS7" s="81">
        <v>920964</v>
      </c>
      <c r="CT7" s="81">
        <v>1027373</v>
      </c>
      <c r="CU7" s="81">
        <v>1043769</v>
      </c>
      <c r="CV7" s="81">
        <v>1160012</v>
      </c>
      <c r="CW7" s="81">
        <v>1146099</v>
      </c>
      <c r="CX7" s="81">
        <v>1494682</v>
      </c>
      <c r="CY7" s="81">
        <v>1543942</v>
      </c>
      <c r="CZ7" s="81">
        <v>47668</v>
      </c>
      <c r="DA7" s="84">
        <v>45.3</v>
      </c>
      <c r="DB7" s="84">
        <v>45.8</v>
      </c>
      <c r="DC7" s="84">
        <v>46.3</v>
      </c>
      <c r="DD7" s="84">
        <v>39.700000000000003</v>
      </c>
      <c r="DE7" s="84">
        <v>40.299999999999997</v>
      </c>
      <c r="DF7" s="84">
        <v>37.299999999999997</v>
      </c>
      <c r="DG7" s="84">
        <v>36.299999999999997</v>
      </c>
      <c r="DH7" s="84">
        <v>38.4</v>
      </c>
      <c r="DI7" s="84">
        <v>37.700000000000003</v>
      </c>
      <c r="DJ7" s="84">
        <v>36.200000000000003</v>
      </c>
      <c r="DK7" s="84">
        <v>20.5</v>
      </c>
      <c r="DL7" s="84">
        <v>30.8</v>
      </c>
      <c r="DM7" s="84">
        <v>32.700000000000003</v>
      </c>
      <c r="DN7" s="84">
        <v>33.6</v>
      </c>
      <c r="DO7" s="84">
        <v>28.4</v>
      </c>
      <c r="DP7" s="84">
        <v>22.3</v>
      </c>
      <c r="DQ7" s="84">
        <v>22.1</v>
      </c>
      <c r="DR7" s="84">
        <v>21.1</v>
      </c>
      <c r="DS7" s="84">
        <v>20</v>
      </c>
      <c r="DT7" s="84">
        <v>18.2</v>
      </c>
      <c r="DU7" s="84">
        <v>195.8</v>
      </c>
      <c r="DV7" s="84">
        <v>198.5</v>
      </c>
      <c r="DW7" s="84">
        <v>311.5</v>
      </c>
      <c r="DX7" s="84">
        <v>301.2</v>
      </c>
      <c r="DY7" s="84">
        <v>265.2</v>
      </c>
      <c r="DZ7" s="84">
        <v>146.19999999999999</v>
      </c>
      <c r="EA7" s="84">
        <v>130.19999999999999</v>
      </c>
      <c r="EB7" s="84">
        <v>128.80000000000001</v>
      </c>
      <c r="EC7" s="84">
        <v>109.9</v>
      </c>
      <c r="ED7" s="84">
        <v>103.6</v>
      </c>
      <c r="EE7" s="84">
        <v>56.6</v>
      </c>
      <c r="EF7" s="84">
        <v>56.5</v>
      </c>
      <c r="EG7" s="84">
        <v>55.6</v>
      </c>
      <c r="EH7" s="84">
        <v>55.3</v>
      </c>
      <c r="EI7" s="84">
        <v>55.9</v>
      </c>
      <c r="EJ7" s="84">
        <v>57</v>
      </c>
      <c r="EK7" s="84">
        <v>57.7</v>
      </c>
      <c r="EL7" s="84">
        <v>59.8</v>
      </c>
      <c r="EM7" s="84">
        <v>59.6</v>
      </c>
      <c r="EN7" s="84">
        <v>60.3</v>
      </c>
      <c r="EO7" s="84">
        <v>3.9</v>
      </c>
      <c r="EP7" s="84">
        <v>18.5</v>
      </c>
      <c r="EQ7" s="84">
        <v>22.9</v>
      </c>
      <c r="ER7" s="84">
        <v>25.7</v>
      </c>
      <c r="ES7" s="84">
        <v>29.6</v>
      </c>
      <c r="ET7" s="84">
        <v>2.8</v>
      </c>
      <c r="EU7" s="84">
        <v>15.4</v>
      </c>
      <c r="EV7" s="84">
        <v>16.2</v>
      </c>
      <c r="EW7" s="84">
        <v>18.7</v>
      </c>
      <c r="EX7" s="84">
        <v>20.5</v>
      </c>
      <c r="EY7" s="81">
        <v>38008</v>
      </c>
      <c r="EZ7" s="84">
        <v>47.4</v>
      </c>
      <c r="FA7" s="84">
        <v>48.9</v>
      </c>
      <c r="FB7" s="84">
        <v>53.3</v>
      </c>
      <c r="FC7" s="84">
        <v>46.7</v>
      </c>
      <c r="FD7" s="84">
        <v>46.6</v>
      </c>
      <c r="FE7" s="84">
        <v>37.5</v>
      </c>
      <c r="FF7" s="84">
        <v>37</v>
      </c>
      <c r="FG7" s="84">
        <v>39.5</v>
      </c>
      <c r="FH7" s="84">
        <v>39.1</v>
      </c>
      <c r="FI7" s="84">
        <v>37.299999999999997</v>
      </c>
      <c r="FJ7" s="84">
        <v>21.3</v>
      </c>
      <c r="FK7" s="84">
        <v>27.6</v>
      </c>
      <c r="FL7" s="84">
        <v>35.200000000000003</v>
      </c>
      <c r="FM7" s="84">
        <v>39.4</v>
      </c>
      <c r="FN7" s="84">
        <v>35.799999999999997</v>
      </c>
      <c r="FO7" s="84">
        <v>23.1</v>
      </c>
      <c r="FP7" s="84">
        <v>22.6</v>
      </c>
      <c r="FQ7" s="84">
        <v>22</v>
      </c>
      <c r="FR7" s="84">
        <v>21.4</v>
      </c>
      <c r="FS7" s="84">
        <v>19.2</v>
      </c>
      <c r="FT7" s="84">
        <v>183.4</v>
      </c>
      <c r="FU7" s="84">
        <v>181.4</v>
      </c>
      <c r="FV7" s="84">
        <v>165.7</v>
      </c>
      <c r="FW7" s="84">
        <v>173.8</v>
      </c>
      <c r="FX7" s="84">
        <v>152.1</v>
      </c>
      <c r="FY7" s="84">
        <v>146</v>
      </c>
      <c r="FZ7" s="84">
        <v>120.9</v>
      </c>
      <c r="GA7" s="84">
        <v>105.7</v>
      </c>
      <c r="GB7" s="84">
        <v>89.4</v>
      </c>
      <c r="GC7" s="84">
        <v>83.2</v>
      </c>
      <c r="GD7" s="84">
        <v>57.9</v>
      </c>
      <c r="GE7" s="84">
        <v>58.6</v>
      </c>
      <c r="GF7" s="84">
        <v>62.8</v>
      </c>
      <c r="GG7" s="84">
        <v>62.9</v>
      </c>
      <c r="GH7" s="84">
        <v>62.6</v>
      </c>
      <c r="GI7" s="84">
        <v>57.6</v>
      </c>
      <c r="GJ7" s="84">
        <v>58.6</v>
      </c>
      <c r="GK7" s="84">
        <v>61.3</v>
      </c>
      <c r="GL7" s="84">
        <v>61.7</v>
      </c>
      <c r="GM7" s="84">
        <v>62.1</v>
      </c>
      <c r="GN7" s="84">
        <v>4</v>
      </c>
      <c r="GO7" s="84">
        <v>13.2</v>
      </c>
      <c r="GP7" s="84">
        <v>16.3</v>
      </c>
      <c r="GQ7" s="84">
        <v>13.1</v>
      </c>
      <c r="GR7" s="84">
        <v>14.2</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v>3000</v>
      </c>
      <c r="IX7" s="84">
        <v>18.899999999999999</v>
      </c>
      <c r="IY7" s="84">
        <v>17.3</v>
      </c>
      <c r="IZ7" s="84">
        <v>17.8</v>
      </c>
      <c r="JA7" s="84">
        <v>16.2</v>
      </c>
      <c r="JB7" s="84">
        <v>19</v>
      </c>
      <c r="JC7" s="84">
        <v>16.3</v>
      </c>
      <c r="JD7" s="84">
        <v>15.1</v>
      </c>
      <c r="JE7" s="84">
        <v>15.1</v>
      </c>
      <c r="JF7" s="84">
        <v>14</v>
      </c>
      <c r="JG7" s="84">
        <v>15.5</v>
      </c>
      <c r="JH7" s="84">
        <v>7.5</v>
      </c>
      <c r="JI7" s="84">
        <v>50.3</v>
      </c>
      <c r="JJ7" s="84">
        <v>10.199999999999999</v>
      </c>
      <c r="JK7" s="84">
        <v>5.4</v>
      </c>
      <c r="JL7" s="84">
        <v>1.2</v>
      </c>
      <c r="JM7" s="84">
        <v>29.6</v>
      </c>
      <c r="JN7" s="84">
        <v>37.700000000000003</v>
      </c>
      <c r="JO7" s="84">
        <v>25.4</v>
      </c>
      <c r="JP7" s="84">
        <v>20.100000000000001</v>
      </c>
      <c r="JQ7" s="84">
        <v>29.9</v>
      </c>
      <c r="JR7" s="84">
        <v>293.8</v>
      </c>
      <c r="JS7" s="84">
        <v>152.30000000000001</v>
      </c>
      <c r="JT7" s="84">
        <v>128.1</v>
      </c>
      <c r="JU7" s="84">
        <v>117.4</v>
      </c>
      <c r="JV7" s="84">
        <v>81.2</v>
      </c>
      <c r="JW7" s="84">
        <v>344.4</v>
      </c>
      <c r="JX7" s="84">
        <v>259.60000000000002</v>
      </c>
      <c r="JY7" s="84">
        <v>226.2</v>
      </c>
      <c r="JZ7" s="84">
        <v>224.7</v>
      </c>
      <c r="KA7" s="84">
        <v>167.2</v>
      </c>
      <c r="KB7" s="84">
        <v>21</v>
      </c>
      <c r="KC7" s="84">
        <v>23.3</v>
      </c>
      <c r="KD7" s="84">
        <v>44.5</v>
      </c>
      <c r="KE7" s="84">
        <v>46.1</v>
      </c>
      <c r="KF7" s="84">
        <v>51.5</v>
      </c>
      <c r="KG7" s="84">
        <v>22.3</v>
      </c>
      <c r="KH7" s="84">
        <v>25.5</v>
      </c>
      <c r="KI7" s="84">
        <v>45.2</v>
      </c>
      <c r="KJ7" s="84">
        <v>48.7</v>
      </c>
      <c r="KK7" s="84">
        <v>53.3</v>
      </c>
      <c r="KL7" s="84">
        <v>0</v>
      </c>
      <c r="KM7" s="84">
        <v>100</v>
      </c>
      <c r="KN7" s="84">
        <v>100</v>
      </c>
      <c r="KO7" s="84">
        <v>100</v>
      </c>
      <c r="KP7" s="84">
        <v>100</v>
      </c>
      <c r="KQ7" s="84">
        <v>60.9</v>
      </c>
      <c r="KR7" s="84">
        <v>100</v>
      </c>
      <c r="KS7" s="84">
        <v>100</v>
      </c>
      <c r="KT7" s="84">
        <v>100</v>
      </c>
      <c r="KU7" s="84">
        <v>100</v>
      </c>
      <c r="KV7" s="81">
        <v>6660</v>
      </c>
      <c r="KW7" s="84" t="s">
        <v>125</v>
      </c>
      <c r="KX7" s="84">
        <v>6</v>
      </c>
      <c r="KY7" s="84">
        <v>3.9</v>
      </c>
      <c r="KZ7" s="84">
        <v>10.6</v>
      </c>
      <c r="LA7" s="84">
        <v>14.4</v>
      </c>
      <c r="LB7" s="84">
        <v>12.1</v>
      </c>
      <c r="LC7" s="84">
        <v>7.1</v>
      </c>
      <c r="LD7" s="84">
        <v>8.9</v>
      </c>
      <c r="LE7" s="84">
        <v>11.8</v>
      </c>
      <c r="LF7" s="84">
        <v>15.3</v>
      </c>
      <c r="LG7" s="84" t="s">
        <v>125</v>
      </c>
      <c r="LH7" s="84">
        <v>0</v>
      </c>
      <c r="LI7" s="84">
        <v>1.6</v>
      </c>
      <c r="LJ7" s="84">
        <v>1</v>
      </c>
      <c r="LK7" s="84">
        <v>2.2000000000000002</v>
      </c>
      <c r="LL7" s="84">
        <v>1.4</v>
      </c>
      <c r="LM7" s="84">
        <v>8.6</v>
      </c>
      <c r="LN7" s="84">
        <v>2</v>
      </c>
      <c r="LO7" s="84">
        <v>1.4</v>
      </c>
      <c r="LP7" s="84">
        <v>2.9</v>
      </c>
      <c r="LQ7" s="84" t="s">
        <v>125</v>
      </c>
      <c r="LR7" s="84">
        <v>2021.5</v>
      </c>
      <c r="LS7" s="84">
        <v>5057.8999999999996</v>
      </c>
      <c r="LT7" s="84">
        <v>1384.3</v>
      </c>
      <c r="LU7" s="84">
        <v>1005.7</v>
      </c>
      <c r="LV7" s="84">
        <v>298.60000000000002</v>
      </c>
      <c r="LW7" s="84">
        <v>1092.0999999999999</v>
      </c>
      <c r="LX7" s="84">
        <v>1128.5999999999999</v>
      </c>
      <c r="LY7" s="84">
        <v>596.79999999999995</v>
      </c>
      <c r="LZ7" s="84">
        <v>510.2</v>
      </c>
      <c r="MA7" s="84" t="s">
        <v>125</v>
      </c>
      <c r="MB7" s="84">
        <v>0</v>
      </c>
      <c r="MC7" s="84">
        <v>0.5</v>
      </c>
      <c r="MD7" s="84">
        <v>4.5999999999999996</v>
      </c>
      <c r="ME7" s="84">
        <v>9</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8</v>
      </c>
      <c r="MV7" s="84">
        <v>9</v>
      </c>
      <c r="MW7" s="84">
        <v>9</v>
      </c>
      <c r="MX7" s="84">
        <v>10</v>
      </c>
      <c r="MY7" s="84" t="s">
        <v>125</v>
      </c>
      <c r="MZ7" s="84" t="s">
        <v>125</v>
      </c>
      <c r="NA7" s="84" t="s">
        <v>125</v>
      </c>
      <c r="NB7" s="84" t="s">
        <v>125</v>
      </c>
      <c r="NC7" s="84">
        <v>1</v>
      </c>
      <c r="ND7" s="84">
        <v>1</v>
      </c>
      <c r="NE7" s="84">
        <v>1</v>
      </c>
      <c r="NF7" s="84">
        <v>1</v>
      </c>
      <c r="NG7" s="84" t="s">
        <v>125</v>
      </c>
      <c r="NH7" s="84">
        <v>3</v>
      </c>
      <c r="NI7" s="84">
        <v>6</v>
      </c>
      <c r="NJ7" s="84">
        <v>8</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f>IF(SUM($O$7,$NC$7:$NF$7)=0,FALSE,TRUE)</f>
        <v>1</v>
      </c>
      <c r="KC8" s="88" t="s">
        <v>130</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（最大出力合計47,668kW）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（最大出力合計38,008kW）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（最大出力合計3,000kW）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（最大出力合計6,660kW）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113.7</v>
      </c>
      <c r="AZ11" s="96">
        <f>AZ7</f>
        <v>116.4</v>
      </c>
      <c r="BA11" s="96">
        <f>BA7</f>
        <v>120.5</v>
      </c>
      <c r="BB11" s="96">
        <f>BB7</f>
        <v>119</v>
      </c>
      <c r="BC11" s="96">
        <f>BC7</f>
        <v>125.8</v>
      </c>
      <c r="BD11" s="85"/>
      <c r="BE11" s="85"/>
      <c r="BF11" s="85"/>
      <c r="BG11" s="85"/>
      <c r="BH11" s="85"/>
      <c r="BI11" s="95" t="s">
        <v>138</v>
      </c>
      <c r="BJ11" s="96">
        <f>BJ7</f>
        <v>124.6</v>
      </c>
      <c r="BK11" s="96">
        <f>BK7</f>
        <v>124.9</v>
      </c>
      <c r="BL11" s="96">
        <f>BL7</f>
        <v>125.4</v>
      </c>
      <c r="BM11" s="96">
        <f>BM7</f>
        <v>122.7</v>
      </c>
      <c r="BN11" s="96">
        <f>BN7</f>
        <v>129.1</v>
      </c>
      <c r="BO11" s="85"/>
      <c r="BP11" s="85"/>
      <c r="BQ11" s="85"/>
      <c r="BR11" s="85"/>
      <c r="BS11" s="85"/>
      <c r="BT11" s="95" t="s">
        <v>139</v>
      </c>
      <c r="BU11" s="96">
        <f>BU7</f>
        <v>765.8</v>
      </c>
      <c r="BV11" s="96">
        <f>BV7</f>
        <v>1112.5999999999999</v>
      </c>
      <c r="BW11" s="96">
        <f>BW7</f>
        <v>290.3</v>
      </c>
      <c r="BX11" s="96">
        <f>BX7</f>
        <v>274.8</v>
      </c>
      <c r="BY11" s="96">
        <f>BY7</f>
        <v>307.8</v>
      </c>
      <c r="BZ11" s="85"/>
      <c r="CA11" s="85"/>
      <c r="CB11" s="85"/>
      <c r="CC11" s="85"/>
      <c r="CD11" s="85"/>
      <c r="CE11" s="95" t="s">
        <v>140</v>
      </c>
      <c r="CF11" s="96">
        <f>CF7</f>
        <v>9701</v>
      </c>
      <c r="CG11" s="96">
        <f>CG7</f>
        <v>8962.6</v>
      </c>
      <c r="CH11" s="96">
        <f>CH7</f>
        <v>8449.4</v>
      </c>
      <c r="CI11" s="96">
        <f>CI7</f>
        <v>10816.3</v>
      </c>
      <c r="CJ11" s="96">
        <f>CJ7</f>
        <v>10418</v>
      </c>
      <c r="CK11" s="85"/>
      <c r="CL11" s="85"/>
      <c r="CM11" s="85"/>
      <c r="CN11" s="85"/>
      <c r="CO11" s="95" t="s">
        <v>140</v>
      </c>
      <c r="CP11" s="97">
        <f>CP7</f>
        <v>873830</v>
      </c>
      <c r="CQ11" s="97">
        <f>CQ7</f>
        <v>710074</v>
      </c>
      <c r="CR11" s="97">
        <f>CR7</f>
        <v>836754</v>
      </c>
      <c r="CS11" s="97">
        <f>CS7</f>
        <v>920964</v>
      </c>
      <c r="CT11" s="97">
        <f>CT7</f>
        <v>1027373</v>
      </c>
      <c r="CU11" s="85"/>
      <c r="CV11" s="85"/>
      <c r="CW11" s="85"/>
      <c r="CX11" s="85"/>
      <c r="CY11" s="85"/>
      <c r="CZ11" s="95" t="s">
        <v>139</v>
      </c>
      <c r="DA11" s="96">
        <f>DA7</f>
        <v>45.3</v>
      </c>
      <c r="DB11" s="96">
        <f>DB7</f>
        <v>45.8</v>
      </c>
      <c r="DC11" s="96">
        <f>DC7</f>
        <v>46.3</v>
      </c>
      <c r="DD11" s="96">
        <f>DD7</f>
        <v>39.700000000000003</v>
      </c>
      <c r="DE11" s="96">
        <f>DE7</f>
        <v>40.299999999999997</v>
      </c>
      <c r="DF11" s="85"/>
      <c r="DG11" s="85"/>
      <c r="DH11" s="85"/>
      <c r="DI11" s="85"/>
      <c r="DJ11" s="95" t="s">
        <v>139</v>
      </c>
      <c r="DK11" s="96">
        <f>DK7</f>
        <v>20.5</v>
      </c>
      <c r="DL11" s="96">
        <f>DL7</f>
        <v>30.8</v>
      </c>
      <c r="DM11" s="96">
        <f>DM7</f>
        <v>32.700000000000003</v>
      </c>
      <c r="DN11" s="96">
        <f>DN7</f>
        <v>33.6</v>
      </c>
      <c r="DO11" s="96">
        <f>DO7</f>
        <v>28.4</v>
      </c>
      <c r="DP11" s="85"/>
      <c r="DQ11" s="85"/>
      <c r="DR11" s="85"/>
      <c r="DS11" s="85"/>
      <c r="DT11" s="95" t="s">
        <v>138</v>
      </c>
      <c r="DU11" s="96">
        <f>DU7</f>
        <v>195.8</v>
      </c>
      <c r="DV11" s="96">
        <f>DV7</f>
        <v>198.5</v>
      </c>
      <c r="DW11" s="96">
        <f>DW7</f>
        <v>311.5</v>
      </c>
      <c r="DX11" s="96">
        <f>DX7</f>
        <v>301.2</v>
      </c>
      <c r="DY11" s="96">
        <f>DY7</f>
        <v>265.2</v>
      </c>
      <c r="DZ11" s="85"/>
      <c r="EA11" s="85"/>
      <c r="EB11" s="85"/>
      <c r="EC11" s="85"/>
      <c r="ED11" s="95" t="s">
        <v>139</v>
      </c>
      <c r="EE11" s="96">
        <f>EE7</f>
        <v>56.6</v>
      </c>
      <c r="EF11" s="96">
        <f>EF7</f>
        <v>56.5</v>
      </c>
      <c r="EG11" s="96">
        <f>EG7</f>
        <v>55.6</v>
      </c>
      <c r="EH11" s="96">
        <f>EH7</f>
        <v>55.3</v>
      </c>
      <c r="EI11" s="96">
        <f>EI7</f>
        <v>55.9</v>
      </c>
      <c r="EJ11" s="85"/>
      <c r="EK11" s="85"/>
      <c r="EL11" s="85"/>
      <c r="EM11" s="85"/>
      <c r="EN11" s="95" t="s">
        <v>139</v>
      </c>
      <c r="EO11" s="96">
        <f>EO7</f>
        <v>3.9</v>
      </c>
      <c r="EP11" s="96">
        <f>EP7</f>
        <v>18.5</v>
      </c>
      <c r="EQ11" s="96">
        <f>EQ7</f>
        <v>22.9</v>
      </c>
      <c r="ER11" s="96">
        <f>ER7</f>
        <v>25.7</v>
      </c>
      <c r="ES11" s="96">
        <f>ES7</f>
        <v>29.6</v>
      </c>
      <c r="ET11" s="85"/>
      <c r="EU11" s="85"/>
      <c r="EV11" s="85"/>
      <c r="EW11" s="85"/>
      <c r="EX11" s="85"/>
      <c r="EY11" s="95" t="s">
        <v>141</v>
      </c>
      <c r="EZ11" s="96">
        <f>EZ7</f>
        <v>47.4</v>
      </c>
      <c r="FA11" s="96">
        <f>FA7</f>
        <v>48.9</v>
      </c>
      <c r="FB11" s="96">
        <f>FB7</f>
        <v>53.3</v>
      </c>
      <c r="FC11" s="96">
        <f>FC7</f>
        <v>46.7</v>
      </c>
      <c r="FD11" s="96">
        <f>FD7</f>
        <v>46.6</v>
      </c>
      <c r="FE11" s="85"/>
      <c r="FF11" s="85"/>
      <c r="FG11" s="85"/>
      <c r="FH11" s="85"/>
      <c r="FI11" s="95" t="s">
        <v>139</v>
      </c>
      <c r="FJ11" s="96">
        <f>FJ7</f>
        <v>21.3</v>
      </c>
      <c r="FK11" s="96">
        <f>FK7</f>
        <v>27.6</v>
      </c>
      <c r="FL11" s="96">
        <f>FL7</f>
        <v>35.200000000000003</v>
      </c>
      <c r="FM11" s="96">
        <f>FM7</f>
        <v>39.4</v>
      </c>
      <c r="FN11" s="96">
        <f>FN7</f>
        <v>35.799999999999997</v>
      </c>
      <c r="FO11" s="85"/>
      <c r="FP11" s="85"/>
      <c r="FQ11" s="85"/>
      <c r="FR11" s="85"/>
      <c r="FS11" s="95" t="s">
        <v>141</v>
      </c>
      <c r="FT11" s="96">
        <f>FT7</f>
        <v>183.4</v>
      </c>
      <c r="FU11" s="96">
        <f>FU7</f>
        <v>181.4</v>
      </c>
      <c r="FV11" s="96">
        <f>FV7</f>
        <v>165.7</v>
      </c>
      <c r="FW11" s="96">
        <f>FW7</f>
        <v>173.8</v>
      </c>
      <c r="FX11" s="96">
        <f>FX7</f>
        <v>152.1</v>
      </c>
      <c r="FY11" s="85"/>
      <c r="FZ11" s="85"/>
      <c r="GA11" s="85"/>
      <c r="GB11" s="85"/>
      <c r="GC11" s="95" t="s">
        <v>139</v>
      </c>
      <c r="GD11" s="96">
        <f>GD7</f>
        <v>57.9</v>
      </c>
      <c r="GE11" s="96">
        <f>GE7</f>
        <v>58.6</v>
      </c>
      <c r="GF11" s="96">
        <f>GF7</f>
        <v>62.8</v>
      </c>
      <c r="GG11" s="96">
        <f>GG7</f>
        <v>62.9</v>
      </c>
      <c r="GH11" s="96">
        <f>GH7</f>
        <v>62.6</v>
      </c>
      <c r="GI11" s="85"/>
      <c r="GJ11" s="85"/>
      <c r="GK11" s="85"/>
      <c r="GL11" s="85"/>
      <c r="GM11" s="95" t="s">
        <v>142</v>
      </c>
      <c r="GN11" s="96">
        <f>GN7</f>
        <v>4</v>
      </c>
      <c r="GO11" s="96">
        <f>GO7</f>
        <v>13.2</v>
      </c>
      <c r="GP11" s="96">
        <f>GP7</f>
        <v>16.3</v>
      </c>
      <c r="GQ11" s="96">
        <f>GQ7</f>
        <v>13.1</v>
      </c>
      <c r="GR11" s="96">
        <f>GR7</f>
        <v>14.2</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143</v>
      </c>
      <c r="IX11" s="96">
        <f>IX7</f>
        <v>18.899999999999999</v>
      </c>
      <c r="IY11" s="96">
        <f>IY7</f>
        <v>17.3</v>
      </c>
      <c r="IZ11" s="96">
        <f>IZ7</f>
        <v>17.8</v>
      </c>
      <c r="JA11" s="96">
        <f>JA7</f>
        <v>16.2</v>
      </c>
      <c r="JB11" s="96">
        <f>JB7</f>
        <v>19</v>
      </c>
      <c r="JC11" s="85"/>
      <c r="JD11" s="85"/>
      <c r="JE11" s="85"/>
      <c r="JF11" s="85"/>
      <c r="JG11" s="95" t="s">
        <v>139</v>
      </c>
      <c r="JH11" s="96">
        <f>JH7</f>
        <v>7.5</v>
      </c>
      <c r="JI11" s="96">
        <f>JI7</f>
        <v>50.3</v>
      </c>
      <c r="JJ11" s="96">
        <f>JJ7</f>
        <v>10.199999999999999</v>
      </c>
      <c r="JK11" s="96">
        <f>JK7</f>
        <v>5.4</v>
      </c>
      <c r="JL11" s="96">
        <f>JL7</f>
        <v>1.2</v>
      </c>
      <c r="JM11" s="85"/>
      <c r="JN11" s="85"/>
      <c r="JO11" s="85"/>
      <c r="JP11" s="85"/>
      <c r="JQ11" s="95" t="s">
        <v>139</v>
      </c>
      <c r="JR11" s="96">
        <f>JR7</f>
        <v>293.8</v>
      </c>
      <c r="JS11" s="96">
        <f>JS7</f>
        <v>152.30000000000001</v>
      </c>
      <c r="JT11" s="96">
        <f>JT7</f>
        <v>128.1</v>
      </c>
      <c r="JU11" s="96">
        <f>JU7</f>
        <v>117.4</v>
      </c>
      <c r="JV11" s="96">
        <f>JV7</f>
        <v>81.2</v>
      </c>
      <c r="JW11" s="85"/>
      <c r="JX11" s="85"/>
      <c r="JY11" s="85"/>
      <c r="JZ11" s="85"/>
      <c r="KA11" s="95" t="s">
        <v>144</v>
      </c>
      <c r="KB11" s="96">
        <f>KB7</f>
        <v>21</v>
      </c>
      <c r="KC11" s="96">
        <f>KC7</f>
        <v>23.3</v>
      </c>
      <c r="KD11" s="96">
        <f>KD7</f>
        <v>44.5</v>
      </c>
      <c r="KE11" s="96">
        <f>KE7</f>
        <v>46.1</v>
      </c>
      <c r="KF11" s="96">
        <f>KF7</f>
        <v>51.5</v>
      </c>
      <c r="KG11" s="85"/>
      <c r="KH11" s="85"/>
      <c r="KI11" s="85"/>
      <c r="KJ11" s="85"/>
      <c r="KK11" s="95" t="s">
        <v>139</v>
      </c>
      <c r="KL11" s="96">
        <f>KL7</f>
        <v>0</v>
      </c>
      <c r="KM11" s="96">
        <f>KM7</f>
        <v>100</v>
      </c>
      <c r="KN11" s="96">
        <f>KN7</f>
        <v>100</v>
      </c>
      <c r="KO11" s="96">
        <f>KO7</f>
        <v>100</v>
      </c>
      <c r="KP11" s="96">
        <f>KP7</f>
        <v>100</v>
      </c>
      <c r="KQ11" s="85"/>
      <c r="KR11" s="85"/>
      <c r="KS11" s="85"/>
      <c r="KT11" s="85"/>
      <c r="KU11" s="85"/>
      <c r="KV11" s="95" t="s">
        <v>139</v>
      </c>
      <c r="KW11" s="96" t="str">
        <f>KW7</f>
        <v>-</v>
      </c>
      <c r="KX11" s="96">
        <f>KX7</f>
        <v>6</v>
      </c>
      <c r="KY11" s="96">
        <f>KY7</f>
        <v>3.9</v>
      </c>
      <c r="KZ11" s="96">
        <f>KZ7</f>
        <v>10.6</v>
      </c>
      <c r="LA11" s="96">
        <f>LA7</f>
        <v>14.4</v>
      </c>
      <c r="LB11" s="85"/>
      <c r="LC11" s="85"/>
      <c r="LD11" s="85"/>
      <c r="LE11" s="85"/>
      <c r="LF11" s="95" t="s">
        <v>142</v>
      </c>
      <c r="LG11" s="96" t="str">
        <f>LG7</f>
        <v>-</v>
      </c>
      <c r="LH11" s="96">
        <f>LH7</f>
        <v>0</v>
      </c>
      <c r="LI11" s="96">
        <f>LI7</f>
        <v>1.6</v>
      </c>
      <c r="LJ11" s="96">
        <f>LJ7</f>
        <v>1</v>
      </c>
      <c r="LK11" s="96">
        <f>LK7</f>
        <v>2.2000000000000002</v>
      </c>
      <c r="LL11" s="85"/>
      <c r="LM11" s="85"/>
      <c r="LN11" s="85"/>
      <c r="LO11" s="85"/>
      <c r="LP11" s="95" t="s">
        <v>139</v>
      </c>
      <c r="LQ11" s="96" t="str">
        <f>LQ7</f>
        <v>-</v>
      </c>
      <c r="LR11" s="96">
        <f>LR7</f>
        <v>2021.5</v>
      </c>
      <c r="LS11" s="96">
        <f>LS7</f>
        <v>5057.8999999999996</v>
      </c>
      <c r="LT11" s="96">
        <f>LT7</f>
        <v>1384.3</v>
      </c>
      <c r="LU11" s="96">
        <f>LU7</f>
        <v>1005.7</v>
      </c>
      <c r="LV11" s="85"/>
      <c r="LW11" s="85"/>
      <c r="LX11" s="85"/>
      <c r="LY11" s="85"/>
      <c r="LZ11" s="95" t="s">
        <v>139</v>
      </c>
      <c r="MA11" s="96" t="str">
        <f>MA7</f>
        <v>-</v>
      </c>
      <c r="MB11" s="96">
        <f>MB7</f>
        <v>0</v>
      </c>
      <c r="MC11" s="96">
        <f>MC7</f>
        <v>0.5</v>
      </c>
      <c r="MD11" s="96">
        <f>MD7</f>
        <v>4.5999999999999996</v>
      </c>
      <c r="ME11" s="96">
        <f>ME7</f>
        <v>9</v>
      </c>
      <c r="MF11" s="85"/>
      <c r="MG11" s="85"/>
      <c r="MH11" s="85"/>
      <c r="MI11" s="85"/>
      <c r="MJ11" s="95" t="s">
        <v>145</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146</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147</v>
      </c>
      <c r="CP12" s="97">
        <f>CU7</f>
        <v>1043769</v>
      </c>
      <c r="CQ12" s="97">
        <f>CV7</f>
        <v>1160012</v>
      </c>
      <c r="CR12" s="97">
        <f>CW7</f>
        <v>1146099</v>
      </c>
      <c r="CS12" s="97">
        <f>CX7</f>
        <v>1494682</v>
      </c>
      <c r="CT12" s="97">
        <f>CY7</f>
        <v>1543942</v>
      </c>
      <c r="CU12" s="85"/>
      <c r="CV12" s="85"/>
      <c r="CW12" s="85"/>
      <c r="CX12" s="85"/>
      <c r="CY12" s="85"/>
      <c r="CZ12" s="95" t="s">
        <v>147</v>
      </c>
      <c r="DA12" s="96">
        <f>DF7</f>
        <v>37.299999999999997</v>
      </c>
      <c r="DB12" s="96">
        <f>DG7</f>
        <v>36.299999999999997</v>
      </c>
      <c r="DC12" s="96">
        <f>DH7</f>
        <v>38.4</v>
      </c>
      <c r="DD12" s="96">
        <f>DI7</f>
        <v>37.700000000000003</v>
      </c>
      <c r="DE12" s="96">
        <f>DJ7</f>
        <v>36.200000000000003</v>
      </c>
      <c r="DF12" s="85"/>
      <c r="DG12" s="85"/>
      <c r="DH12" s="85"/>
      <c r="DI12" s="85"/>
      <c r="DJ12" s="95" t="s">
        <v>146</v>
      </c>
      <c r="DK12" s="96">
        <f>DP7</f>
        <v>22.3</v>
      </c>
      <c r="DL12" s="96">
        <f>DQ7</f>
        <v>22.1</v>
      </c>
      <c r="DM12" s="96">
        <f>DR7</f>
        <v>21.1</v>
      </c>
      <c r="DN12" s="96">
        <f>DS7</f>
        <v>20</v>
      </c>
      <c r="DO12" s="96">
        <f>DT7</f>
        <v>18.2</v>
      </c>
      <c r="DP12" s="85"/>
      <c r="DQ12" s="85"/>
      <c r="DR12" s="85"/>
      <c r="DS12" s="85"/>
      <c r="DT12" s="95" t="s">
        <v>146</v>
      </c>
      <c r="DU12" s="96">
        <f>DZ7</f>
        <v>146.19999999999999</v>
      </c>
      <c r="DV12" s="96">
        <f>EA7</f>
        <v>130.19999999999999</v>
      </c>
      <c r="DW12" s="96">
        <f>EB7</f>
        <v>128.80000000000001</v>
      </c>
      <c r="DX12" s="96">
        <f>EC7</f>
        <v>109.9</v>
      </c>
      <c r="DY12" s="96">
        <f>ED7</f>
        <v>103.6</v>
      </c>
      <c r="DZ12" s="85"/>
      <c r="EA12" s="85"/>
      <c r="EB12" s="85"/>
      <c r="EC12" s="85"/>
      <c r="ED12" s="95" t="s">
        <v>146</v>
      </c>
      <c r="EE12" s="96">
        <f>EJ7</f>
        <v>57</v>
      </c>
      <c r="EF12" s="96">
        <f>EK7</f>
        <v>57.7</v>
      </c>
      <c r="EG12" s="96">
        <f>EL7</f>
        <v>59.8</v>
      </c>
      <c r="EH12" s="96">
        <f>EM7</f>
        <v>59.6</v>
      </c>
      <c r="EI12" s="96">
        <f>EN7</f>
        <v>60.3</v>
      </c>
      <c r="EJ12" s="85"/>
      <c r="EK12" s="85"/>
      <c r="EL12" s="85"/>
      <c r="EM12" s="85"/>
      <c r="EN12" s="95" t="s">
        <v>146</v>
      </c>
      <c r="EO12" s="96">
        <f>ET7</f>
        <v>2.8</v>
      </c>
      <c r="EP12" s="96">
        <f>EU7</f>
        <v>15.4</v>
      </c>
      <c r="EQ12" s="96">
        <f>EV7</f>
        <v>16.2</v>
      </c>
      <c r="ER12" s="96">
        <f>EW7</f>
        <v>18.7</v>
      </c>
      <c r="ES12" s="96">
        <f>EX7</f>
        <v>20.5</v>
      </c>
      <c r="ET12" s="85"/>
      <c r="EU12" s="85"/>
      <c r="EV12" s="85"/>
      <c r="EW12" s="85"/>
      <c r="EX12" s="85"/>
      <c r="EY12" s="95" t="s">
        <v>146</v>
      </c>
      <c r="EZ12" s="96">
        <f>IF($EZ$8,FE7,"-")</f>
        <v>37.5</v>
      </c>
      <c r="FA12" s="96">
        <f>IF($EZ$8,FF7,"-")</f>
        <v>37</v>
      </c>
      <c r="FB12" s="96">
        <f>IF($EZ$8,FG7,"-")</f>
        <v>39.5</v>
      </c>
      <c r="FC12" s="96">
        <f>IF($EZ$8,FH7,"-")</f>
        <v>39.1</v>
      </c>
      <c r="FD12" s="96">
        <f>IF($EZ$8,FI7,"-")</f>
        <v>37.299999999999997</v>
      </c>
      <c r="FE12" s="85"/>
      <c r="FF12" s="85"/>
      <c r="FG12" s="85"/>
      <c r="FH12" s="85"/>
      <c r="FI12" s="95" t="s">
        <v>146</v>
      </c>
      <c r="FJ12" s="96">
        <f>IF($FJ$8,FO7,"-")</f>
        <v>23.1</v>
      </c>
      <c r="FK12" s="96">
        <f>IF($FJ$8,FP7,"-")</f>
        <v>22.6</v>
      </c>
      <c r="FL12" s="96">
        <f>IF($FJ$8,FQ7,"-")</f>
        <v>22</v>
      </c>
      <c r="FM12" s="96">
        <f>IF($FJ$8,FR7,"-")</f>
        <v>21.4</v>
      </c>
      <c r="FN12" s="96">
        <f>IF($FJ$8,FS7,"-")</f>
        <v>19.2</v>
      </c>
      <c r="FO12" s="85"/>
      <c r="FP12" s="85"/>
      <c r="FQ12" s="85"/>
      <c r="FR12" s="85"/>
      <c r="FS12" s="95" t="s">
        <v>146</v>
      </c>
      <c r="FT12" s="96">
        <f>IF($FT$8,FY7,"-")</f>
        <v>146</v>
      </c>
      <c r="FU12" s="96">
        <f>IF($FT$8,FZ7,"-")</f>
        <v>120.9</v>
      </c>
      <c r="FV12" s="96">
        <f>IF($FT$8,GA7,"-")</f>
        <v>105.7</v>
      </c>
      <c r="FW12" s="96">
        <f>IF($FT$8,GB7,"-")</f>
        <v>89.4</v>
      </c>
      <c r="FX12" s="96">
        <f>IF($FT$8,GC7,"-")</f>
        <v>83.2</v>
      </c>
      <c r="FY12" s="85"/>
      <c r="FZ12" s="85"/>
      <c r="GA12" s="85"/>
      <c r="GB12" s="85"/>
      <c r="GC12" s="95" t="s">
        <v>146</v>
      </c>
      <c r="GD12" s="96">
        <f>IF($GD$8,GI7,"-")</f>
        <v>57.6</v>
      </c>
      <c r="GE12" s="96">
        <f>IF($GD$8,GJ7,"-")</f>
        <v>58.6</v>
      </c>
      <c r="GF12" s="96">
        <f>IF($GD$8,GK7,"-")</f>
        <v>61.3</v>
      </c>
      <c r="GG12" s="96">
        <f>IF($GD$8,GL7,"-")</f>
        <v>61.7</v>
      </c>
      <c r="GH12" s="96">
        <f>IF($GD$8,GM7,"-")</f>
        <v>62.1</v>
      </c>
      <c r="GI12" s="85"/>
      <c r="GJ12" s="85"/>
      <c r="GK12" s="85"/>
      <c r="GL12" s="85"/>
      <c r="GM12" s="95" t="s">
        <v>146</v>
      </c>
      <c r="GN12" s="96">
        <f>IF($GN$8,GS7,"-")</f>
        <v>1.8</v>
      </c>
      <c r="GO12" s="96">
        <f>IF($GN$8,GT7,"-")</f>
        <v>12.3</v>
      </c>
      <c r="GP12" s="96">
        <f>IF($GN$8,GU7,"-")</f>
        <v>11.9</v>
      </c>
      <c r="GQ12" s="96">
        <f>IF($GN$8,GV7,"-")</f>
        <v>13.3</v>
      </c>
      <c r="GR12" s="96">
        <f>IF($GN$8,GW7,"-")</f>
        <v>14.4</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f>IF($IX$8,JC7,"-")</f>
        <v>16.3</v>
      </c>
      <c r="IY12" s="96">
        <f>IF($IX$8,JD7,"-")</f>
        <v>15.1</v>
      </c>
      <c r="IZ12" s="96">
        <f>IF($IX$8,JE7,"-")</f>
        <v>15.1</v>
      </c>
      <c r="JA12" s="96">
        <f>IF($IX$8,JF7,"-")</f>
        <v>14</v>
      </c>
      <c r="JB12" s="96">
        <f>IF($IX$8,JG7,"-")</f>
        <v>15.5</v>
      </c>
      <c r="JC12" s="85"/>
      <c r="JD12" s="85"/>
      <c r="JE12" s="85"/>
      <c r="JF12" s="85"/>
      <c r="JG12" s="95" t="s">
        <v>146</v>
      </c>
      <c r="JH12" s="96">
        <f>IF($JH$8,JM7,"-")</f>
        <v>29.6</v>
      </c>
      <c r="JI12" s="96">
        <f>IF($JH$8,JN7,"-")</f>
        <v>37.700000000000003</v>
      </c>
      <c r="JJ12" s="96">
        <f>IF($JH$8,JO7,"-")</f>
        <v>25.4</v>
      </c>
      <c r="JK12" s="96">
        <f>IF($JH$8,JP7,"-")</f>
        <v>20.100000000000001</v>
      </c>
      <c r="JL12" s="96">
        <f>IF($JH$8,JQ7,"-")</f>
        <v>29.9</v>
      </c>
      <c r="JM12" s="85"/>
      <c r="JN12" s="85"/>
      <c r="JO12" s="85"/>
      <c r="JP12" s="85"/>
      <c r="JQ12" s="95" t="s">
        <v>146</v>
      </c>
      <c r="JR12" s="96">
        <f>IF($JR$8,JW7,"-")</f>
        <v>344.4</v>
      </c>
      <c r="JS12" s="96">
        <f>IF($JR$8,JX7,"-")</f>
        <v>259.60000000000002</v>
      </c>
      <c r="JT12" s="96">
        <f>IF($JR$8,JY7,"-")</f>
        <v>226.2</v>
      </c>
      <c r="JU12" s="96">
        <f>IF($JR$8,JZ7,"-")</f>
        <v>224.7</v>
      </c>
      <c r="JV12" s="96">
        <f>IF($JR$8,KA7,"-")</f>
        <v>167.2</v>
      </c>
      <c r="JW12" s="85"/>
      <c r="JX12" s="85"/>
      <c r="JY12" s="85"/>
      <c r="JZ12" s="85"/>
      <c r="KA12" s="95" t="s">
        <v>146</v>
      </c>
      <c r="KB12" s="96">
        <f>IF($KB$8,KG7,"-")</f>
        <v>22.3</v>
      </c>
      <c r="KC12" s="96">
        <f>IF($KB$8,KH7,"-")</f>
        <v>25.5</v>
      </c>
      <c r="KD12" s="96">
        <f>IF($KB$8,KI7,"-")</f>
        <v>45.2</v>
      </c>
      <c r="KE12" s="96">
        <f>IF($KB$8,KJ7,"-")</f>
        <v>48.7</v>
      </c>
      <c r="KF12" s="96">
        <f>IF($KB$8,KK7,"-")</f>
        <v>53.3</v>
      </c>
      <c r="KG12" s="85"/>
      <c r="KH12" s="85"/>
      <c r="KI12" s="85"/>
      <c r="KJ12" s="85"/>
      <c r="KK12" s="95" t="s">
        <v>146</v>
      </c>
      <c r="KL12" s="96">
        <f>IF($KL$8,KQ7,"-")</f>
        <v>60.9</v>
      </c>
      <c r="KM12" s="96">
        <f>IF($KL$8,KR7,"-")</f>
        <v>100</v>
      </c>
      <c r="KN12" s="96">
        <f>IF($KL$8,KS7,"-")</f>
        <v>100</v>
      </c>
      <c r="KO12" s="96">
        <f>IF($KL$8,KT7,"-")</f>
        <v>100</v>
      </c>
      <c r="KP12" s="96">
        <f>IF($KL$8,KU7,"-")</f>
        <v>100</v>
      </c>
      <c r="KQ12" s="85"/>
      <c r="KR12" s="85"/>
      <c r="KS12" s="85"/>
      <c r="KT12" s="85"/>
      <c r="KU12" s="85"/>
      <c r="KV12" s="95" t="s">
        <v>146</v>
      </c>
      <c r="KW12" s="96">
        <f>IF($KW$8,LB7,"-")</f>
        <v>12.1</v>
      </c>
      <c r="KX12" s="96">
        <f>IF($KW$8,LC7,"-")</f>
        <v>7.1</v>
      </c>
      <c r="KY12" s="96">
        <f>IF($KW$8,LD7,"-")</f>
        <v>8.9</v>
      </c>
      <c r="KZ12" s="96">
        <f>IF($KW$8,LE7,"-")</f>
        <v>11.8</v>
      </c>
      <c r="LA12" s="96">
        <f>IF($KW$8,LF7,"-")</f>
        <v>15.3</v>
      </c>
      <c r="LB12" s="85"/>
      <c r="LC12" s="85"/>
      <c r="LD12" s="85"/>
      <c r="LE12" s="85"/>
      <c r="LF12" s="95" t="s">
        <v>146</v>
      </c>
      <c r="LG12" s="96">
        <f>IF($LG$8,LL7,"-")</f>
        <v>1.4</v>
      </c>
      <c r="LH12" s="96">
        <f>IF($LG$8,LM7,"-")</f>
        <v>8.6</v>
      </c>
      <c r="LI12" s="96">
        <f>IF($LG$8,LN7,"-")</f>
        <v>2</v>
      </c>
      <c r="LJ12" s="96">
        <f>IF($LG$8,LO7,"-")</f>
        <v>1.4</v>
      </c>
      <c r="LK12" s="96">
        <f>IF($LG$8,LP7,"-")</f>
        <v>2.9</v>
      </c>
      <c r="LL12" s="85"/>
      <c r="LM12" s="85"/>
      <c r="LN12" s="85"/>
      <c r="LO12" s="85"/>
      <c r="LP12" s="95" t="s">
        <v>146</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146</v>
      </c>
      <c r="MA12" s="96">
        <f>IF($MA$8,MF7,"-")</f>
        <v>1.7</v>
      </c>
      <c r="MB12" s="96">
        <f>IF($MA$8,MG7,"-")</f>
        <v>2.9</v>
      </c>
      <c r="MC12" s="96">
        <f>IF($MA$8,MH7,"-")</f>
        <v>3.4</v>
      </c>
      <c r="MD12" s="96">
        <f>IF($MA$8,MI7,"-")</f>
        <v>5.6</v>
      </c>
      <c r="ME12" s="96">
        <f>IF($MA$8,MJ7,"-")</f>
        <v>11.5</v>
      </c>
      <c r="MF12" s="85"/>
      <c r="MG12" s="85"/>
      <c r="MH12" s="85"/>
      <c r="MI12" s="85"/>
      <c r="MJ12" s="95" t="s">
        <v>146</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148</v>
      </c>
      <c r="AY13" s="96">
        <f>$BI$7</f>
        <v>100</v>
      </c>
      <c r="AZ13" s="96">
        <f>$BI$7</f>
        <v>100</v>
      </c>
      <c r="BA13" s="96">
        <f>$BI$7</f>
        <v>100</v>
      </c>
      <c r="BB13" s="96">
        <f>$BI$7</f>
        <v>100</v>
      </c>
      <c r="BC13" s="96">
        <f>$BI$7</f>
        <v>100</v>
      </c>
      <c r="BD13" s="85"/>
      <c r="BE13" s="85"/>
      <c r="BF13" s="85"/>
      <c r="BG13" s="85"/>
      <c r="BH13" s="85"/>
      <c r="BI13" s="95" t="s">
        <v>148</v>
      </c>
      <c r="BJ13" s="96">
        <f>$BT$7</f>
        <v>100</v>
      </c>
      <c r="BK13" s="96">
        <f>$BT$7</f>
        <v>100</v>
      </c>
      <c r="BL13" s="96">
        <f>$BT$7</f>
        <v>100</v>
      </c>
      <c r="BM13" s="96">
        <f>$BT$7</f>
        <v>100</v>
      </c>
      <c r="BN13" s="96">
        <f>$BT$7</f>
        <v>100</v>
      </c>
      <c r="BO13" s="85"/>
      <c r="BP13" s="85"/>
      <c r="BQ13" s="85"/>
      <c r="BR13" s="85"/>
      <c r="BS13" s="85"/>
      <c r="BT13" s="95" t="s">
        <v>148</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149</v>
      </c>
      <c r="C14" s="100"/>
      <c r="D14" s="101"/>
      <c r="E14" s="100"/>
      <c r="F14" s="198" t="s">
        <v>150</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151</v>
      </c>
      <c r="C15" s="197"/>
      <c r="D15" s="101"/>
      <c r="E15" s="98">
        <v>1</v>
      </c>
      <c r="F15" s="197" t="s">
        <v>152</v>
      </c>
      <c r="G15" s="197"/>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155</v>
      </c>
      <c r="C16" s="197"/>
      <c r="D16" s="101"/>
      <c r="E16" s="98">
        <f>E15+1</f>
        <v>2</v>
      </c>
      <c r="F16" s="197" t="s">
        <v>156</v>
      </c>
      <c r="G16" s="197"/>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158</v>
      </c>
      <c r="C17" s="197"/>
      <c r="D17" s="101"/>
      <c r="E17" s="98">
        <f t="shared" ref="E17" si="8">E16+1</f>
        <v>3</v>
      </c>
      <c r="F17" s="197" t="s">
        <v>159</v>
      </c>
      <c r="G17" s="197"/>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f>IF(AY7="-",NA(),AY7)</f>
        <v>113.7</v>
      </c>
      <c r="AZ17" s="107">
        <f t="shared" ref="AZ17:BC17" si="9">IF(AZ7="-",NA(),AZ7)</f>
        <v>116.4</v>
      </c>
      <c r="BA17" s="107">
        <f t="shared" si="9"/>
        <v>120.5</v>
      </c>
      <c r="BB17" s="107">
        <f t="shared" si="9"/>
        <v>119</v>
      </c>
      <c r="BC17" s="107">
        <f t="shared" si="9"/>
        <v>125.8</v>
      </c>
      <c r="BD17" s="101"/>
      <c r="BE17" s="101"/>
      <c r="BF17" s="101"/>
      <c r="BG17" s="101"/>
      <c r="BH17" s="101"/>
      <c r="BI17" s="106" t="s">
        <v>161</v>
      </c>
      <c r="BJ17" s="107">
        <f>IF(BJ7="-",NA(),BJ7)</f>
        <v>124.6</v>
      </c>
      <c r="BK17" s="107">
        <f t="shared" ref="BK17:BN17" si="10">IF(BK7="-",NA(),BK7)</f>
        <v>124.9</v>
      </c>
      <c r="BL17" s="107">
        <f t="shared" si="10"/>
        <v>125.4</v>
      </c>
      <c r="BM17" s="107">
        <f t="shared" si="10"/>
        <v>122.7</v>
      </c>
      <c r="BN17" s="107">
        <f t="shared" si="10"/>
        <v>129.1</v>
      </c>
      <c r="BO17" s="101"/>
      <c r="BP17" s="101"/>
      <c r="BQ17" s="101"/>
      <c r="BR17" s="101"/>
      <c r="BS17" s="101"/>
      <c r="BT17" s="106" t="s">
        <v>161</v>
      </c>
      <c r="BU17" s="107">
        <f>IF(BU7="-",NA(),BU7)</f>
        <v>765.8</v>
      </c>
      <c r="BV17" s="107">
        <f t="shared" ref="BV17:BY17" si="11">IF(BV7="-",NA(),BV7)</f>
        <v>1112.5999999999999</v>
      </c>
      <c r="BW17" s="107">
        <f t="shared" si="11"/>
        <v>290.3</v>
      </c>
      <c r="BX17" s="107">
        <f t="shared" si="11"/>
        <v>274.8</v>
      </c>
      <c r="BY17" s="107">
        <f t="shared" si="11"/>
        <v>307.8</v>
      </c>
      <c r="BZ17" s="101"/>
      <c r="CA17" s="101"/>
      <c r="CB17" s="101"/>
      <c r="CC17" s="101"/>
      <c r="CD17" s="101"/>
      <c r="CE17" s="106" t="s">
        <v>161</v>
      </c>
      <c r="CF17" s="107">
        <f>IF(CF7="-",NA(),CF7)</f>
        <v>9701</v>
      </c>
      <c r="CG17" s="107">
        <f t="shared" ref="CG17:CJ17" si="12">IF(CG7="-",NA(),CG7)</f>
        <v>8962.6</v>
      </c>
      <c r="CH17" s="107">
        <f t="shared" si="12"/>
        <v>8449.4</v>
      </c>
      <c r="CI17" s="107">
        <f t="shared" si="12"/>
        <v>10816.3</v>
      </c>
      <c r="CJ17" s="107">
        <f t="shared" si="12"/>
        <v>10418</v>
      </c>
      <c r="CK17" s="101"/>
      <c r="CL17" s="101"/>
      <c r="CM17" s="101"/>
      <c r="CN17" s="101"/>
      <c r="CO17" s="106" t="s">
        <v>161</v>
      </c>
      <c r="CP17" s="108">
        <f>IF(CP7="-",NA(),CP7)</f>
        <v>873830</v>
      </c>
      <c r="CQ17" s="108">
        <f t="shared" ref="CQ17:CT17" si="13">IF(CQ7="-",NA(),CQ7)</f>
        <v>710074</v>
      </c>
      <c r="CR17" s="108">
        <f t="shared" si="13"/>
        <v>836754</v>
      </c>
      <c r="CS17" s="108">
        <f t="shared" si="13"/>
        <v>920964</v>
      </c>
      <c r="CT17" s="108">
        <f t="shared" si="13"/>
        <v>1027373</v>
      </c>
      <c r="CU17" s="101"/>
      <c r="CV17" s="101"/>
      <c r="CW17" s="101"/>
      <c r="CX17" s="101"/>
      <c r="CY17" s="101"/>
      <c r="CZ17" s="106" t="s">
        <v>161</v>
      </c>
      <c r="DA17" s="107">
        <f>IF(DA7="-",NA(),DA7)</f>
        <v>45.3</v>
      </c>
      <c r="DB17" s="107">
        <f t="shared" ref="DB17:DE17" si="14">IF(DB7="-",NA(),DB7)</f>
        <v>45.8</v>
      </c>
      <c r="DC17" s="107">
        <f t="shared" si="14"/>
        <v>46.3</v>
      </c>
      <c r="DD17" s="107">
        <f t="shared" si="14"/>
        <v>39.700000000000003</v>
      </c>
      <c r="DE17" s="107">
        <f t="shared" si="14"/>
        <v>40.299999999999997</v>
      </c>
      <c r="DF17" s="101"/>
      <c r="DG17" s="101"/>
      <c r="DH17" s="101"/>
      <c r="DI17" s="101"/>
      <c r="DJ17" s="106" t="s">
        <v>161</v>
      </c>
      <c r="DK17" s="107">
        <f>IF(DK7="-",NA(),DK7)</f>
        <v>20.5</v>
      </c>
      <c r="DL17" s="107">
        <f t="shared" ref="DL17:DO17" si="15">IF(DL7="-",NA(),DL7)</f>
        <v>30.8</v>
      </c>
      <c r="DM17" s="107">
        <f t="shared" si="15"/>
        <v>32.700000000000003</v>
      </c>
      <c r="DN17" s="107">
        <f t="shared" si="15"/>
        <v>33.6</v>
      </c>
      <c r="DO17" s="107">
        <f t="shared" si="15"/>
        <v>28.4</v>
      </c>
      <c r="DP17" s="101"/>
      <c r="DQ17" s="101"/>
      <c r="DR17" s="101"/>
      <c r="DS17" s="101"/>
      <c r="DT17" s="106" t="s">
        <v>161</v>
      </c>
      <c r="DU17" s="107">
        <f>IF(DU7="-",NA(),DU7)</f>
        <v>195.8</v>
      </c>
      <c r="DV17" s="107">
        <f t="shared" ref="DV17:DY17" si="16">IF(DV7="-",NA(),DV7)</f>
        <v>198.5</v>
      </c>
      <c r="DW17" s="107">
        <f t="shared" si="16"/>
        <v>311.5</v>
      </c>
      <c r="DX17" s="107">
        <f t="shared" si="16"/>
        <v>301.2</v>
      </c>
      <c r="DY17" s="107">
        <f t="shared" si="16"/>
        <v>265.2</v>
      </c>
      <c r="DZ17" s="101"/>
      <c r="EA17" s="101"/>
      <c r="EB17" s="101"/>
      <c r="EC17" s="101"/>
      <c r="ED17" s="106" t="s">
        <v>161</v>
      </c>
      <c r="EE17" s="107">
        <f>IF(EE7="-",NA(),EE7)</f>
        <v>56.6</v>
      </c>
      <c r="EF17" s="107">
        <f t="shared" ref="EF17:EI17" si="17">IF(EF7="-",NA(),EF7)</f>
        <v>56.5</v>
      </c>
      <c r="EG17" s="107">
        <f t="shared" si="17"/>
        <v>55.6</v>
      </c>
      <c r="EH17" s="107">
        <f t="shared" si="17"/>
        <v>55.3</v>
      </c>
      <c r="EI17" s="107">
        <f t="shared" si="17"/>
        <v>55.9</v>
      </c>
      <c r="EJ17" s="101"/>
      <c r="EK17" s="101"/>
      <c r="EL17" s="101"/>
      <c r="EM17" s="101"/>
      <c r="EN17" s="106" t="s">
        <v>161</v>
      </c>
      <c r="EO17" s="107">
        <f>IF(EO7="-",NA(),EO7)</f>
        <v>3.9</v>
      </c>
      <c r="EP17" s="107">
        <f t="shared" ref="EP17:ES17" si="18">IF(EP7="-",NA(),EP7)</f>
        <v>18.5</v>
      </c>
      <c r="EQ17" s="107">
        <f t="shared" si="18"/>
        <v>22.9</v>
      </c>
      <c r="ER17" s="107">
        <f t="shared" si="18"/>
        <v>25.7</v>
      </c>
      <c r="ES17" s="107">
        <f t="shared" si="18"/>
        <v>29.6</v>
      </c>
      <c r="ET17" s="101"/>
      <c r="EU17" s="101"/>
      <c r="EV17" s="101"/>
      <c r="EW17" s="101"/>
      <c r="EX17" s="101"/>
      <c r="EY17" s="106" t="s">
        <v>161</v>
      </c>
      <c r="EZ17" s="107">
        <f>IF(EZ7="-",NA(),EZ7)</f>
        <v>47.4</v>
      </c>
      <c r="FA17" s="107">
        <f t="shared" ref="FA17:FD17" si="19">IF(FA7="-",NA(),FA7)</f>
        <v>48.9</v>
      </c>
      <c r="FB17" s="107">
        <f t="shared" si="19"/>
        <v>53.3</v>
      </c>
      <c r="FC17" s="107">
        <f t="shared" si="19"/>
        <v>46.7</v>
      </c>
      <c r="FD17" s="107">
        <f t="shared" si="19"/>
        <v>46.6</v>
      </c>
      <c r="FE17" s="101"/>
      <c r="FF17" s="101"/>
      <c r="FG17" s="101"/>
      <c r="FH17" s="101"/>
      <c r="FI17" s="106" t="s">
        <v>161</v>
      </c>
      <c r="FJ17" s="107">
        <f>IF(FJ7="-",NA(),FJ7)</f>
        <v>21.3</v>
      </c>
      <c r="FK17" s="107">
        <f t="shared" ref="FK17:FN17" si="20">IF(FK7="-",NA(),FK7)</f>
        <v>27.6</v>
      </c>
      <c r="FL17" s="107">
        <f t="shared" si="20"/>
        <v>35.200000000000003</v>
      </c>
      <c r="FM17" s="107">
        <f t="shared" si="20"/>
        <v>39.4</v>
      </c>
      <c r="FN17" s="107">
        <f t="shared" si="20"/>
        <v>35.799999999999997</v>
      </c>
      <c r="FO17" s="101"/>
      <c r="FP17" s="101"/>
      <c r="FQ17" s="101"/>
      <c r="FR17" s="101"/>
      <c r="FS17" s="106" t="s">
        <v>161</v>
      </c>
      <c r="FT17" s="107">
        <f>IF(FT7="-",NA(),FT7)</f>
        <v>183.4</v>
      </c>
      <c r="FU17" s="107">
        <f t="shared" ref="FU17:FX17" si="21">IF(FU7="-",NA(),FU7)</f>
        <v>181.4</v>
      </c>
      <c r="FV17" s="107">
        <f t="shared" si="21"/>
        <v>165.7</v>
      </c>
      <c r="FW17" s="107">
        <f t="shared" si="21"/>
        <v>173.8</v>
      </c>
      <c r="FX17" s="107">
        <f t="shared" si="21"/>
        <v>152.1</v>
      </c>
      <c r="FY17" s="101"/>
      <c r="FZ17" s="101"/>
      <c r="GA17" s="101"/>
      <c r="GB17" s="101"/>
      <c r="GC17" s="106" t="s">
        <v>161</v>
      </c>
      <c r="GD17" s="107">
        <f>IF(GD7="-",NA(),GD7)</f>
        <v>57.9</v>
      </c>
      <c r="GE17" s="107">
        <f t="shared" ref="GE17:GH17" si="22">IF(GE7="-",NA(),GE7)</f>
        <v>58.6</v>
      </c>
      <c r="GF17" s="107">
        <f t="shared" si="22"/>
        <v>62.8</v>
      </c>
      <c r="GG17" s="107">
        <f t="shared" si="22"/>
        <v>62.9</v>
      </c>
      <c r="GH17" s="107">
        <f t="shared" si="22"/>
        <v>62.6</v>
      </c>
      <c r="GI17" s="101"/>
      <c r="GJ17" s="101"/>
      <c r="GK17" s="101"/>
      <c r="GL17" s="101"/>
      <c r="GM17" s="106" t="s">
        <v>161</v>
      </c>
      <c r="GN17" s="107">
        <f>IF(GN7="-",NA(),GN7)</f>
        <v>4</v>
      </c>
      <c r="GO17" s="107">
        <f t="shared" ref="GO17:GR17" si="23">IF(GO7="-",NA(),GO7)</f>
        <v>13.2</v>
      </c>
      <c r="GP17" s="107">
        <f t="shared" si="23"/>
        <v>16.3</v>
      </c>
      <c r="GQ17" s="107">
        <f t="shared" si="23"/>
        <v>13.1</v>
      </c>
      <c r="GR17" s="107">
        <f t="shared" si="23"/>
        <v>14.2</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f>IF(IX7="-",NA(),IX7)</f>
        <v>18.899999999999999</v>
      </c>
      <c r="IY17" s="107">
        <f t="shared" ref="IY17:JB17" si="29">IF(IY7="-",NA(),IY7)</f>
        <v>17.3</v>
      </c>
      <c r="IZ17" s="107">
        <f t="shared" si="29"/>
        <v>17.8</v>
      </c>
      <c r="JA17" s="107">
        <f t="shared" si="29"/>
        <v>16.2</v>
      </c>
      <c r="JB17" s="107">
        <f t="shared" si="29"/>
        <v>19</v>
      </c>
      <c r="JC17" s="101"/>
      <c r="JD17" s="101"/>
      <c r="JE17" s="101"/>
      <c r="JF17" s="101"/>
      <c r="JG17" s="106" t="s">
        <v>161</v>
      </c>
      <c r="JH17" s="107">
        <f>IF(JH7="-",NA(),JH7)</f>
        <v>7.5</v>
      </c>
      <c r="JI17" s="107">
        <f t="shared" ref="JI17:JL17" si="30">IF(JI7="-",NA(),JI7)</f>
        <v>50.3</v>
      </c>
      <c r="JJ17" s="107">
        <f t="shared" si="30"/>
        <v>10.199999999999999</v>
      </c>
      <c r="JK17" s="107">
        <f t="shared" si="30"/>
        <v>5.4</v>
      </c>
      <c r="JL17" s="107">
        <f t="shared" si="30"/>
        <v>1.2</v>
      </c>
      <c r="JM17" s="101"/>
      <c r="JN17" s="101"/>
      <c r="JO17" s="101"/>
      <c r="JP17" s="101"/>
      <c r="JQ17" s="106" t="s">
        <v>161</v>
      </c>
      <c r="JR17" s="107">
        <f>IF(JR7="-",NA(),JR7)</f>
        <v>293.8</v>
      </c>
      <c r="JS17" s="107">
        <f t="shared" ref="JS17:JV17" si="31">IF(JS7="-",NA(),JS7)</f>
        <v>152.30000000000001</v>
      </c>
      <c r="JT17" s="107">
        <f t="shared" si="31"/>
        <v>128.1</v>
      </c>
      <c r="JU17" s="107">
        <f t="shared" si="31"/>
        <v>117.4</v>
      </c>
      <c r="JV17" s="107">
        <f t="shared" si="31"/>
        <v>81.2</v>
      </c>
      <c r="JW17" s="101"/>
      <c r="JX17" s="101"/>
      <c r="JY17" s="101"/>
      <c r="JZ17" s="101"/>
      <c r="KA17" s="106" t="s">
        <v>161</v>
      </c>
      <c r="KB17" s="107">
        <f>IF(KB7="-",NA(),KB7)</f>
        <v>21</v>
      </c>
      <c r="KC17" s="107">
        <f t="shared" ref="KC17:KF17" si="32">IF(KC7="-",NA(),KC7)</f>
        <v>23.3</v>
      </c>
      <c r="KD17" s="107">
        <f t="shared" si="32"/>
        <v>44.5</v>
      </c>
      <c r="KE17" s="107">
        <f t="shared" si="32"/>
        <v>46.1</v>
      </c>
      <c r="KF17" s="107">
        <f t="shared" si="32"/>
        <v>51.5</v>
      </c>
      <c r="KG17" s="101"/>
      <c r="KH17" s="101"/>
      <c r="KI17" s="101"/>
      <c r="KJ17" s="101"/>
      <c r="KK17" s="106" t="s">
        <v>161</v>
      </c>
      <c r="KL17" s="107">
        <f>IF(KL7="-",NA(),KL7)</f>
        <v>0</v>
      </c>
      <c r="KM17" s="107">
        <f t="shared" ref="KM17:KP17" si="33">IF(KM7="-",NA(),KM7)</f>
        <v>100</v>
      </c>
      <c r="KN17" s="107">
        <f t="shared" si="33"/>
        <v>100</v>
      </c>
      <c r="KO17" s="107">
        <f t="shared" si="33"/>
        <v>100</v>
      </c>
      <c r="KP17" s="107">
        <f t="shared" si="33"/>
        <v>100</v>
      </c>
      <c r="KQ17" s="101"/>
      <c r="KR17" s="101"/>
      <c r="KS17" s="101"/>
      <c r="KT17" s="101"/>
      <c r="KU17" s="101"/>
      <c r="KV17" s="106" t="s">
        <v>161</v>
      </c>
      <c r="KW17" s="107" t="e">
        <f>IF(KW7="-",NA(),KW7)</f>
        <v>#N/A</v>
      </c>
      <c r="KX17" s="107">
        <f t="shared" ref="KX17:LA17" si="34">IF(KX7="-",NA(),KX7)</f>
        <v>6</v>
      </c>
      <c r="KY17" s="107">
        <f t="shared" si="34"/>
        <v>3.9</v>
      </c>
      <c r="KZ17" s="107">
        <f t="shared" si="34"/>
        <v>10.6</v>
      </c>
      <c r="LA17" s="107">
        <f t="shared" si="34"/>
        <v>14.4</v>
      </c>
      <c r="LB17" s="101"/>
      <c r="LC17" s="101"/>
      <c r="LD17" s="101"/>
      <c r="LE17" s="101"/>
      <c r="LF17" s="106" t="s">
        <v>161</v>
      </c>
      <c r="LG17" s="107" t="e">
        <f>IF(LG7="-",NA(),LG7)</f>
        <v>#N/A</v>
      </c>
      <c r="LH17" s="107">
        <f t="shared" ref="LH17:LK17" si="35">IF(LH7="-",NA(),LH7)</f>
        <v>0</v>
      </c>
      <c r="LI17" s="107">
        <f t="shared" si="35"/>
        <v>1.6</v>
      </c>
      <c r="LJ17" s="107">
        <f t="shared" si="35"/>
        <v>1</v>
      </c>
      <c r="LK17" s="107">
        <f t="shared" si="35"/>
        <v>2.2000000000000002</v>
      </c>
      <c r="LL17" s="101"/>
      <c r="LM17" s="101"/>
      <c r="LN17" s="101"/>
      <c r="LO17" s="101"/>
      <c r="LP17" s="106" t="s">
        <v>161</v>
      </c>
      <c r="LQ17" s="107" t="e">
        <f>IF(LQ7="-",NA(),LQ7)</f>
        <v>#N/A</v>
      </c>
      <c r="LR17" s="107">
        <f t="shared" ref="LR17:LU17" si="36">IF(LR7="-",NA(),LR7)</f>
        <v>2021.5</v>
      </c>
      <c r="LS17" s="107">
        <f t="shared" si="36"/>
        <v>5057.8999999999996</v>
      </c>
      <c r="LT17" s="107">
        <f t="shared" si="36"/>
        <v>1384.3</v>
      </c>
      <c r="LU17" s="107">
        <f t="shared" si="36"/>
        <v>1005.7</v>
      </c>
      <c r="LV17" s="101"/>
      <c r="LW17" s="101"/>
      <c r="LX17" s="101"/>
      <c r="LY17" s="101"/>
      <c r="LZ17" s="106" t="s">
        <v>161</v>
      </c>
      <c r="MA17" s="107" t="e">
        <f>IF(MA7="-",NA(),MA7)</f>
        <v>#N/A</v>
      </c>
      <c r="MB17" s="107">
        <f t="shared" ref="MB17:ME17" si="37">IF(MB7="-",NA(),MB7)</f>
        <v>0</v>
      </c>
      <c r="MC17" s="107">
        <f t="shared" si="37"/>
        <v>0.5</v>
      </c>
      <c r="MD17" s="107">
        <f t="shared" si="37"/>
        <v>4.5999999999999996</v>
      </c>
      <c r="ME17" s="107">
        <f t="shared" si="37"/>
        <v>9</v>
      </c>
      <c r="MF17" s="101"/>
      <c r="MG17" s="101"/>
      <c r="MH17" s="101"/>
      <c r="MI17" s="101"/>
      <c r="MJ17" s="106" t="s">
        <v>161</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162</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163</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163</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163</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163</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163</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163</v>
      </c>
      <c r="DK18" s="107">
        <f>IF(DP7="-",NA(),DP7)</f>
        <v>22.3</v>
      </c>
      <c r="DL18" s="107">
        <f t="shared" ref="DL18:DO18" si="45">IF(DQ7="-",NA(),DQ7)</f>
        <v>22.1</v>
      </c>
      <c r="DM18" s="107">
        <f t="shared" si="45"/>
        <v>21.1</v>
      </c>
      <c r="DN18" s="107">
        <f t="shared" si="45"/>
        <v>20</v>
      </c>
      <c r="DO18" s="107">
        <f t="shared" si="45"/>
        <v>18.2</v>
      </c>
      <c r="DP18" s="101"/>
      <c r="DQ18" s="101"/>
      <c r="DR18" s="101"/>
      <c r="DS18" s="101"/>
      <c r="DT18" s="106" t="s">
        <v>163</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163</v>
      </c>
      <c r="EE18" s="107">
        <f>IF(EJ7="-",NA(),EJ7)</f>
        <v>57</v>
      </c>
      <c r="EF18" s="107">
        <f t="shared" ref="EF18:EI18" si="47">IF(EK7="-",NA(),EK7)</f>
        <v>57.7</v>
      </c>
      <c r="EG18" s="107">
        <f t="shared" si="47"/>
        <v>59.8</v>
      </c>
      <c r="EH18" s="107">
        <f t="shared" si="47"/>
        <v>59.6</v>
      </c>
      <c r="EI18" s="107">
        <f t="shared" si="47"/>
        <v>60.3</v>
      </c>
      <c r="EJ18" s="101"/>
      <c r="EK18" s="101"/>
      <c r="EL18" s="101"/>
      <c r="EM18" s="101"/>
      <c r="EN18" s="106" t="s">
        <v>163</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163</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163</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163</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163</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163</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163</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163</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163</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163</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163</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163</v>
      </c>
      <c r="LG18" s="107">
        <f>IF(OR(NOT($LG$8),LL7="-"),NA(),LL7)</f>
        <v>1.4</v>
      </c>
      <c r="LH18" s="107">
        <f>IF(OR(NOT($LG$8),LM7="-"),NA(),LM7)</f>
        <v>8.6</v>
      </c>
      <c r="LI18" s="107">
        <f>IF(OR(NOT($LG$8),LN7="-"),NA(),LN7)</f>
        <v>2</v>
      </c>
      <c r="LJ18" s="107">
        <f>IF(OR(NOT($LG$8),LO7="-"),NA(),LO7)</f>
        <v>1.4</v>
      </c>
      <c r="LK18" s="107">
        <f>IF(OR(NOT($LG$8),LP7="-"),NA(),LP7)</f>
        <v>2.9</v>
      </c>
      <c r="LL18" s="101"/>
      <c r="LM18" s="101"/>
      <c r="LN18" s="101"/>
      <c r="LO18" s="101"/>
      <c r="LP18" s="106" t="s">
        <v>163</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163</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163</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164</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148</v>
      </c>
      <c r="AY19" s="107">
        <f>$BI$7</f>
        <v>100</v>
      </c>
      <c r="AZ19" s="107">
        <f t="shared" ref="AZ19:BC19" si="49">$BI$7</f>
        <v>100</v>
      </c>
      <c r="BA19" s="107">
        <f t="shared" si="49"/>
        <v>100</v>
      </c>
      <c r="BB19" s="107">
        <f t="shared" si="49"/>
        <v>100</v>
      </c>
      <c r="BC19" s="107">
        <f t="shared" si="49"/>
        <v>100</v>
      </c>
      <c r="BD19" s="101"/>
      <c r="BE19" s="101"/>
      <c r="BF19" s="101"/>
      <c r="BG19" s="101"/>
      <c r="BH19" s="101"/>
      <c r="BI19" s="109" t="s">
        <v>148</v>
      </c>
      <c r="BJ19" s="107">
        <f>$BT$7</f>
        <v>100</v>
      </c>
      <c r="BK19" s="107">
        <f>$BT$7</f>
        <v>100</v>
      </c>
      <c r="BL19" s="107">
        <f>$BT$7</f>
        <v>100</v>
      </c>
      <c r="BM19" s="107">
        <f>$BT$7</f>
        <v>100</v>
      </c>
      <c r="BN19" s="107">
        <f>$BT$7</f>
        <v>100</v>
      </c>
      <c r="BO19" s="101"/>
      <c r="BP19" s="101"/>
      <c r="BQ19" s="101"/>
      <c r="BR19" s="101"/>
      <c r="BS19" s="101"/>
      <c r="BT19" s="109" t="s">
        <v>148</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165</v>
      </c>
      <c r="C20" s="197"/>
      <c r="D20" s="101"/>
    </row>
    <row r="21" spans="1:374">
      <c r="A21" s="98">
        <f t="shared" si="7"/>
        <v>7</v>
      </c>
      <c r="B21" s="197" t="s">
        <v>166</v>
      </c>
      <c r="C21" s="197"/>
      <c r="D21" s="101"/>
    </row>
    <row r="22" spans="1:374">
      <c r="A22" s="98">
        <f t="shared" si="7"/>
        <v>8</v>
      </c>
      <c r="B22" s="197" t="s">
        <v>167</v>
      </c>
      <c r="C22" s="197"/>
      <c r="D22" s="101"/>
      <c r="E22" s="199" t="s">
        <v>168</v>
      </c>
      <c r="F22" s="200"/>
      <c r="G22" s="200"/>
      <c r="H22" s="200"/>
      <c r="I22" s="201"/>
    </row>
    <row r="23" spans="1:374">
      <c r="A23" s="98">
        <f t="shared" si="7"/>
        <v>9</v>
      </c>
      <c r="B23" s="197" t="s">
        <v>169</v>
      </c>
      <c r="C23" s="197"/>
      <c r="D23" s="101"/>
      <c r="E23" s="202"/>
      <c r="F23" s="203"/>
      <c r="G23" s="203"/>
      <c r="H23" s="203"/>
      <c r="I23" s="204"/>
    </row>
    <row r="24" spans="1:374">
      <c r="A24" s="98">
        <f t="shared" si="7"/>
        <v>10</v>
      </c>
      <c r="B24" s="197" t="s">
        <v>170</v>
      </c>
      <c r="C24" s="197"/>
      <c r="D24" s="101"/>
      <c r="E24" s="202"/>
      <c r="F24" s="203"/>
      <c r="G24" s="203"/>
      <c r="H24" s="203"/>
      <c r="I24" s="204"/>
    </row>
    <row r="25" spans="1:374">
      <c r="A25" s="98">
        <f t="shared" si="7"/>
        <v>11</v>
      </c>
      <c r="B25" s="197" t="s">
        <v>171</v>
      </c>
      <c r="C25" s="197"/>
      <c r="D25" s="101"/>
      <c r="E25" s="202"/>
      <c r="F25" s="203"/>
      <c r="G25" s="203"/>
      <c r="H25" s="203"/>
      <c r="I25" s="204"/>
    </row>
    <row r="26" spans="1:374">
      <c r="A26" s="98">
        <f t="shared" si="7"/>
        <v>12</v>
      </c>
      <c r="B26" s="197" t="s">
        <v>172</v>
      </c>
      <c r="C26" s="197"/>
      <c r="D26" s="101"/>
      <c r="E26" s="202"/>
      <c r="F26" s="203"/>
      <c r="G26" s="203"/>
      <c r="H26" s="203"/>
      <c r="I26" s="204"/>
    </row>
    <row r="27" spans="1:374">
      <c r="A27" s="98">
        <f t="shared" si="7"/>
        <v>13</v>
      </c>
      <c r="B27" s="197" t="s">
        <v>173</v>
      </c>
      <c r="C27" s="197"/>
      <c r="D27" s="101"/>
      <c r="E27" s="202"/>
      <c r="F27" s="203"/>
      <c r="G27" s="203"/>
      <c r="H27" s="203"/>
      <c r="I27" s="204"/>
    </row>
    <row r="28" spans="1:374">
      <c r="A28" s="98">
        <f t="shared" si="7"/>
        <v>14</v>
      </c>
      <c r="B28" s="197" t="s">
        <v>174</v>
      </c>
      <c r="C28" s="197"/>
      <c r="D28" s="101"/>
      <c r="E28" s="202"/>
      <c r="F28" s="203"/>
      <c r="G28" s="203"/>
      <c r="H28" s="203"/>
      <c r="I28" s="204"/>
    </row>
    <row r="29" spans="1:374">
      <c r="A29" s="98">
        <f t="shared" si="7"/>
        <v>15</v>
      </c>
      <c r="B29" s="197" t="s">
        <v>175</v>
      </c>
      <c r="C29" s="197"/>
      <c r="D29" s="101"/>
      <c r="E29" s="202"/>
      <c r="F29" s="203"/>
      <c r="G29" s="203"/>
      <c r="H29" s="203"/>
      <c r="I29" s="204"/>
    </row>
    <row r="30" spans="1:374">
      <c r="A30" s="98">
        <f t="shared" si="7"/>
        <v>16</v>
      </c>
      <c r="B30" s="197" t="s">
        <v>176</v>
      </c>
      <c r="C30" s="197"/>
      <c r="D30" s="101"/>
      <c r="E30" s="202"/>
      <c r="F30" s="203"/>
      <c r="G30" s="203"/>
      <c r="H30" s="203"/>
      <c r="I30" s="204"/>
    </row>
    <row r="31" spans="1:374">
      <c r="A31" s="98">
        <f t="shared" si="7"/>
        <v>17</v>
      </c>
      <c r="B31" s="197" t="s">
        <v>177</v>
      </c>
      <c r="C31" s="197"/>
      <c r="D31" s="101"/>
      <c r="E31" s="202"/>
      <c r="F31" s="203"/>
      <c r="G31" s="203"/>
      <c r="H31" s="203"/>
      <c r="I31" s="204"/>
    </row>
    <row r="32" spans="1:374">
      <c r="A32" s="98">
        <f t="shared" si="7"/>
        <v>18</v>
      </c>
      <c r="B32" s="197" t="s">
        <v>178</v>
      </c>
      <c r="C32" s="197"/>
      <c r="D32" s="101"/>
      <c r="E32" s="202"/>
      <c r="F32" s="203"/>
      <c r="G32" s="203"/>
      <c r="H32" s="203"/>
      <c r="I32" s="204"/>
    </row>
    <row r="33" spans="1:9">
      <c r="A33" s="98">
        <f t="shared" si="7"/>
        <v>19</v>
      </c>
      <c r="B33" s="197" t="s">
        <v>179</v>
      </c>
      <c r="C33" s="197"/>
      <c r="D33" s="101"/>
      <c r="E33" s="202"/>
      <c r="F33" s="203"/>
      <c r="G33" s="203"/>
      <c r="H33" s="203"/>
      <c r="I33" s="204"/>
    </row>
    <row r="34" spans="1:9">
      <c r="A34" s="98">
        <f t="shared" si="7"/>
        <v>20</v>
      </c>
      <c r="B34" s="197" t="s">
        <v>180</v>
      </c>
      <c r="C34" s="197"/>
      <c r="D34" s="101"/>
      <c r="E34" s="202"/>
      <c r="F34" s="203"/>
      <c r="G34" s="203"/>
      <c r="H34" s="203"/>
      <c r="I34" s="204"/>
    </row>
    <row r="35" spans="1:9" ht="25.5" customHeight="1">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2018-02-16T02:09:27Z</cp:lastPrinted>
  <dcterms:created xsi:type="dcterms:W3CDTF">2017-12-18T05:08:21Z</dcterms:created>
  <dcterms:modified xsi:type="dcterms:W3CDTF">2018-02-20T09:47:54Z</dcterms:modified>
</cp:coreProperties>
</file>