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0" yWindow="0" windowWidth="20496" windowHeight="769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S12" i="5" s="1"/>
  <c r="LP8" i="5"/>
  <c r="LG8" i="5"/>
  <c r="LF8" i="5"/>
  <c r="KW8" i="5"/>
  <c r="LA12" i="5" s="1"/>
  <c r="KV8" i="5"/>
  <c r="KU8" i="5"/>
  <c r="KL8" i="5"/>
  <c r="KP12" i="5" s="1"/>
  <c r="KK8" i="5"/>
  <c r="KB8" i="5"/>
  <c r="KA8" i="5"/>
  <c r="JR8" i="5"/>
  <c r="JU12" i="5" s="1"/>
  <c r="JQ8" i="5"/>
  <c r="JH8" i="5"/>
  <c r="JJ12" i="5" s="1"/>
  <c r="JG8" i="5"/>
  <c r="IX8" i="5"/>
  <c r="JB12" i="5" s="1"/>
  <c r="IW8" i="5"/>
  <c r="IV8" i="5"/>
  <c r="IM8" i="5"/>
  <c r="IL8" i="5"/>
  <c r="IC8" i="5"/>
  <c r="IE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O6" i="5"/>
  <c r="N6" i="5"/>
  <c r="M6" i="5"/>
  <c r="GD8" i="5" s="1"/>
  <c r="L6" i="5"/>
  <c r="K6" i="5"/>
  <c r="J6" i="5"/>
  <c r="I6" i="5"/>
  <c r="B3" i="4" s="1"/>
  <c r="H6" i="5"/>
  <c r="B1" i="4" s="1"/>
  <c r="G6" i="5"/>
  <c r="F6" i="5"/>
  <c r="E6" i="5"/>
  <c r="D6" i="5"/>
  <c r="C6" i="5"/>
  <c r="B6" i="5"/>
  <c r="E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N16" i="4"/>
  <c r="L16" i="4"/>
  <c r="F16" i="4"/>
  <c r="N15" i="4"/>
  <c r="H15" i="4"/>
  <c r="F15" i="4"/>
  <c r="J14" i="4"/>
  <c r="H14" i="4"/>
  <c r="L13" i="4"/>
  <c r="J13" i="4"/>
  <c r="N12" i="4"/>
  <c r="L12" i="4"/>
  <c r="F12" i="4"/>
  <c r="F9" i="4"/>
  <c r="N5" i="4"/>
  <c r="J5" i="4"/>
  <c r="F5" i="4"/>
  <c r="N3" i="4"/>
  <c r="F3" i="4"/>
  <c r="B5" i="4" l="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B12" i="5"/>
  <c r="MC18" i="5"/>
  <c r="MB18" i="5"/>
  <c r="MD12" i="5"/>
  <c r="B10" i="5"/>
  <c r="F10" i="5"/>
  <c r="GY12" i="5"/>
  <c r="HI12" i="5"/>
  <c r="HS12" i="5"/>
  <c r="ID12" i="5"/>
  <c r="IN12" i="5"/>
  <c r="IY12" i="5"/>
  <c r="KM12" i="5"/>
  <c r="EZ8" i="5"/>
  <c r="FT8" i="5"/>
  <c r="GN8" i="5"/>
  <c r="JK18" i="5"/>
  <c r="JI12" i="5"/>
  <c r="JJ18" i="5"/>
  <c r="JI18" i="5"/>
  <c r="JL18" i="5"/>
  <c r="JH18" i="5"/>
  <c r="KC18" i="5"/>
  <c r="KE12" i="5"/>
  <c r="KF18" i="5"/>
  <c r="KB18" i="5"/>
  <c r="KE18" i="5"/>
  <c r="KD18" i="5"/>
  <c r="KF12" i="5"/>
  <c r="KB12" i="5"/>
  <c r="C10" i="5"/>
  <c r="GZ12" i="5"/>
  <c r="HU12" i="5"/>
  <c r="IO12" i="5"/>
  <c r="JA12" i="5"/>
  <c r="JK12" i="5"/>
  <c r="KC12" i="5"/>
  <c r="LI12" i="5"/>
  <c r="MA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O12" i="5"/>
  <c r="MK12" i="5"/>
  <c r="ML18" i="5"/>
  <c r="MO18" i="5"/>
  <c r="MK18" i="5"/>
  <c r="MM12" i="5"/>
  <c r="D10" i="5"/>
  <c r="HA12" i="5"/>
  <c r="HL12" i="5"/>
  <c r="HV12" i="5"/>
  <c r="IF12" i="5"/>
  <c r="IQ12" i="5"/>
  <c r="JL12" i="5"/>
  <c r="KD12" i="5"/>
  <c r="KW12" i="5"/>
  <c r="LJ12" i="5"/>
  <c r="ME12" i="5"/>
  <c r="FJ8" i="5"/>
  <c r="JB18" i="5"/>
  <c r="IX18" i="5"/>
  <c r="IZ12" i="5"/>
  <c r="JA18" i="5"/>
  <c r="IZ18" i="5"/>
  <c r="IY18" i="5"/>
  <c r="JT18" i="5"/>
  <c r="JV12" i="5"/>
  <c r="JR12" i="5"/>
  <c r="JS18" i="5"/>
  <c r="JV18" i="5"/>
  <c r="JR18" i="5"/>
  <c r="JU18" i="5"/>
  <c r="JS12" i="5"/>
  <c r="KP18" i="5"/>
  <c r="KL18" i="5"/>
  <c r="KN12" i="5"/>
  <c r="KO18" i="5"/>
  <c r="KN18" i="5"/>
  <c r="KM18" i="5"/>
  <c r="KO12" i="5"/>
  <c r="HC12" i="5"/>
  <c r="HM12" i="5"/>
  <c r="HW12" i="5"/>
  <c r="IM12" i="5"/>
  <c r="IX12" i="5"/>
  <c r="JH12" i="5"/>
  <c r="JT12" i="5"/>
  <c r="KL12" i="5"/>
  <c r="KZ12" i="5"/>
  <c r="LR12" i="5"/>
  <c r="MN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H11" i="4"/>
  <c r="MB10" i="5"/>
  <c r="KM10" i="5"/>
  <c r="IY10" i="5"/>
  <c r="HJ10" i="5"/>
  <c r="FU10" i="5"/>
  <c r="EF10" i="5"/>
  <c r="CQ10" i="5"/>
  <c r="AZ10" i="5"/>
  <c r="LR10" i="5"/>
  <c r="KC10" i="5"/>
  <c r="IN10" i="5"/>
  <c r="GZ10" i="5"/>
  <c r="FK10" i="5"/>
  <c r="DV10" i="5"/>
  <c r="CG10" i="5"/>
  <c r="LH10" i="5"/>
  <c r="JS10" i="5"/>
  <c r="ID10" i="5"/>
  <c r="GO10" i="5"/>
  <c r="FA10" i="5"/>
  <c r="DL10" i="5"/>
  <c r="BV10" i="5"/>
  <c r="FX18" i="5"/>
  <c r="FT18" i="5"/>
  <c r="FW18" i="5"/>
  <c r="FV18" i="5"/>
  <c r="FU18" i="5"/>
  <c r="FV12" i="5"/>
  <c r="FU12" i="5"/>
  <c r="FX12" i="5"/>
  <c r="FT12" i="5"/>
  <c r="FW12" i="5"/>
  <c r="FB18" i="5"/>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N11" i="4"/>
  <c r="MO10" i="5"/>
  <c r="LA10" i="5"/>
  <c r="JL10" i="5"/>
  <c r="HW10" i="5"/>
  <c r="GH10" i="5"/>
  <c r="ES10" i="5"/>
  <c r="DE10" i="5"/>
  <c r="BN10" i="5"/>
  <c r="ME10" i="5"/>
  <c r="KP10" i="5"/>
  <c r="JB10" i="5"/>
  <c r="HM10" i="5"/>
  <c r="FX10" i="5"/>
  <c r="EI10" i="5"/>
  <c r="CT10" i="5"/>
  <c r="BC10" i="5"/>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FK18" i="5"/>
  <c r="FN18" i="5"/>
  <c r="FJ18" i="5"/>
  <c r="FM18" i="5"/>
  <c r="FL18" i="5"/>
  <c r="FM12" i="5"/>
  <c r="FL12" i="5"/>
  <c r="FK12" i="5"/>
  <c r="FN12" i="5"/>
  <c r="FJ12" i="5"/>
  <c r="GP18" i="5"/>
  <c r="GO18" i="5"/>
  <c r="GR18" i="5"/>
  <c r="GN18" i="5"/>
  <c r="GQ18" i="5"/>
  <c r="GR12" i="5"/>
  <c r="GN12" i="5"/>
  <c r="GQ12" i="5"/>
  <c r="GP12" i="5"/>
  <c r="GO12" i="5"/>
</calcChain>
</file>

<file path=xl/sharedStrings.xml><?xml version="1.0" encoding="utf-8"?>
<sst xmlns="http://schemas.openxmlformats.org/spreadsheetml/2006/main" count="808" uniqueCount="186">
  <si>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</si>
  <si>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</si>
  <si>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</si>
  <si>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</si>
  <si>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</si>
  <si>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</si>
  <si>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</si>
  <si>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</si>
  <si>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 xml:space="preserve">利益剰余金の使途について
（利益処分の使途に対する考え方）
本県企業局においては、自己資本の維持造成が不可欠であることから、毎年度生じた利益は、原則として、減債積立金等へ積み立てることにより、資本の維持造成を図ることとしている。
（平成28年度の利益剰余金の使途（各積立金への積立））
・未処分利益剰余金 　1,597,414千円
①自己資本への組入れ　481,525千円　
②減債積立金への積立　362,000千円
③再生可能エネルギー等推進積立金への積立　753,000千円
　 繰越利益剰余金　 889千円
（使途、目的）
①当年度の企業債償還や、建設改良に使用した積立金相当額を、自己資本の維持造成の観点から、資本金へ組み入れる。
②企業債の償還のために使用する。
③再生可能エネルギーを利用した発電所の新規開発や既設発電所の改良事業のために使用する。また、一般会計への繰り出しを行い、再生可能エネルギーの利用を促進する事業のために使用する。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</si>
  <si>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</si>
  <si>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</si>
  <si>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</si>
  <si>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</si>
  <si>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</si>
  <si>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</si>
  <si>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</si>
  <si>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</si>
  <si>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</si>
  <si>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</si>
  <si>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</si>
  <si>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</si>
  <si>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</si>
  <si>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</si>
  <si>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</si>
  <si>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</si>
  <si>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</si>
  <si>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</si>
  <si>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</si>
  <si>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</si>
  <si>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</si>
  <si>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</si>
  <si>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</si>
  <si>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</si>
  <si>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</si>
  <si>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</si>
  <si>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</si>
  <si>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</si>
  <si>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</si>
  <si>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</si>
  <si>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</si>
  <si>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</si>
  <si>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</si>
  <si>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</si>
  <si>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</si>
  <si>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</si>
  <si>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</si>
  <si>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</si>
  <si>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</si>
  <si>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</si>
  <si>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</si>
  <si>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</si>
  <si>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</si>
  <si>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</si>
  <si>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</si>
  <si>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</si>
  <si>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</si>
  <si>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</si>
  <si>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</si>
  <si>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</si>
  <si>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</si>
  <si>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</si>
  <si>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</si>
  <si>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</si>
  <si>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</si>
  <si>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</si>
  <si>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</si>
  <si>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</si>
  <si>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</si>
  <si>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</si>
  <si>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</si>
  <si>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</si>
  <si>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</si>
  <si>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</si>
  <si>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</si>
  <si>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</si>
  <si>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</si>
  <si>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</si>
  <si>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</si>
  <si>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</si>
  <si>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</si>
  <si>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</si>
  <si>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</si>
  <si>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</si>
  <si>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</si>
  <si>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</si>
  <si>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</si>
  <si>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</si>
  <si>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</si>
  <si>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</si>
  <si>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</si>
  <si>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</si>
  <si>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</si>
  <si>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</si>
  <si>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</si>
  <si>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</si>
  <si>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</si>
  <si>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</si>
  <si>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</si>
  <si>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</si>
  <si>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</si>
  <si>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</si>
  <si>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</si>
  <si>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</si>
  <si>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</si>
  <si>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</si>
  <si>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</si>
  <si>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</si>
  <si>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</si>
  <si>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</si>
  <si>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</si>
  <si>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</si>
  <si>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</si>
  <si>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</si>
  <si>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</si>
  <si>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</si>
  <si>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</si>
  <si>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</si>
  <si>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330001</t>
  </si>
  <si>
    <t>46</t>
  </si>
  <si>
    <t>04</t>
  </si>
  <si>
    <t>0</t>
  </si>
  <si>
    <t>000</t>
  </si>
  <si>
    <t>岡山県</t>
  </si>
  <si>
    <t>法適用</t>
  </si>
  <si>
    <t>電気事業</t>
  </si>
  <si>
    <t/>
  </si>
  <si>
    <t>-</t>
  </si>
  <si>
    <t>平成31年3月31日　旭川第一発電所　ほか</t>
  </si>
  <si>
    <t>平成29年10月31日　大町発電所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</si>
  <si>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</si>
  <si>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</si>
  <si>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</si>
  <si>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</si>
  <si>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</si>
  <si>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</si>
  <si>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</si>
  <si>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</si>
  <si>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</si>
  <si>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</si>
  <si>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</si>
  <si>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</si>
  <si>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</si>
  <si>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</si>
  <si>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</si>
  <si>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</si>
  <si>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</si>
  <si>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</si>
  <si>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</si>
  <si>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</si>
  <si>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</si>
  <si>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</si>
  <si>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</si>
  <si>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</si>
  <si>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</si>
  <si>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</si>
  <si>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</si>
  <si>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</si>
  <si>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</si>
  <si>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</si>
  <si>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</si>
  <si>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</si>
  <si>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</si>
  <si>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</si>
  <si>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</si>
  <si>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</si>
  <si>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</si>
  <si>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</si>
  <si>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</si>
  <si>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</si>
  <si>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</si>
  <si>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</si>
  <si>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</si>
  <si>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</si>
  <si>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</si>
  <si>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</si>
  <si>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</si>
  <si>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</si>
  <si>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</si>
  <si>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</si>
  <si>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</si>
  <si>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</si>
  <si>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</si>
  <si>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r>
      <t xml:space="preserve">　経常収支比率及び営業収支比率については、ともに１００％を超えており、料金収入以外の収入に依存することなく黒字経営を維持できている。
</t>
    </r>
    <r>
      <rPr>
        <b/>
        <sz val="18"/>
        <color theme="1"/>
        <rFont val="ＭＳ ゴシック"/>
        <family val="3"/>
        <charset val="128"/>
      </rPr>
      <t>【経常収支比率対前年３．１％増】
【営業収支比率対前年２．２％増】
　平成２８年度は昨年に比べて、天候に恵まれたことから供給電力料が増加したため両比率とも上昇している。</t>
    </r>
    <r>
      <rPr>
        <sz val="18"/>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8"/>
        <color theme="1"/>
        <rFont val="ＭＳ ゴシック"/>
        <family val="3"/>
        <charset val="128"/>
      </rPr>
      <t>【流動比率対前年１４６．３％減】
　旭川第二発電所の大規模工事により流動負債に計上される未払金が大幅に増加したため、一時的に減少したもの。</t>
    </r>
    <r>
      <rPr>
        <sz val="18"/>
        <color theme="1"/>
        <rFont val="ＭＳ ゴシック"/>
        <family val="3"/>
        <charset val="128"/>
      </rPr>
      <t xml:space="preserve">
　供給原価については、全国平均とほぼ同程度で推移しており、適切なコスト体質を維持できている。
</t>
    </r>
    <r>
      <rPr>
        <b/>
        <sz val="18"/>
        <color theme="1"/>
        <rFont val="ＭＳ ゴシック"/>
        <family val="3"/>
        <charset val="128"/>
      </rPr>
      <t>【供給原価対前年４４６．５円減】
　平成２８年度は昨年度に比べて、天候に恵まれたことから供給電力量が増加したものの費用が前年並であったため、減少している。</t>
    </r>
    <r>
      <rPr>
        <sz val="18"/>
        <color theme="1"/>
        <rFont val="ＭＳ ゴシック"/>
        <family val="3"/>
        <charset val="128"/>
      </rPr>
      <t xml:space="preserve">
　EBITDA（減価償却前営業利益）については、年々上昇傾向にあり、収益性の低下も見られず、全国平均よりも高い水準にあり、良好な状態と考えている。
</t>
    </r>
    <r>
      <rPr>
        <b/>
        <sz val="18"/>
        <color theme="1"/>
        <rFont val="ＭＳ ゴシック"/>
        <family val="3"/>
        <charset val="128"/>
      </rPr>
      <t>【EBITDA対前年71,575千円増】</t>
    </r>
    <r>
      <rPr>
        <sz val="18"/>
        <color theme="1"/>
        <rFont val="ＭＳ ゴシック"/>
        <family val="3"/>
        <charset val="128"/>
      </rPr>
      <t xml:space="preserve">
</t>
    </r>
    <rPh sb="1" eb="3">
      <t>ケイジョウ</t>
    </rPh>
    <rPh sb="3" eb="5">
      <t>シュウシ</t>
    </rPh>
    <rPh sb="5" eb="7">
      <t>ヒリツ</t>
    </rPh>
    <rPh sb="7" eb="8">
      <t>オヨ</t>
    </rPh>
    <rPh sb="9" eb="11">
      <t>エイギョウ</t>
    </rPh>
    <rPh sb="11" eb="13">
      <t>シュウシ</t>
    </rPh>
    <rPh sb="13" eb="15">
      <t>ヒリツ</t>
    </rPh>
    <rPh sb="29" eb="30">
      <t>コ</t>
    </rPh>
    <rPh sb="35" eb="37">
      <t>リョウキン</t>
    </rPh>
    <rPh sb="37" eb="39">
      <t>シュウニュウ</t>
    </rPh>
    <rPh sb="39" eb="41">
      <t>イガイ</t>
    </rPh>
    <rPh sb="42" eb="44">
      <t>シュウニュウ</t>
    </rPh>
    <rPh sb="45" eb="47">
      <t>イゾン</t>
    </rPh>
    <rPh sb="53" eb="55">
      <t>クロジ</t>
    </rPh>
    <rPh sb="55" eb="57">
      <t>ケイエイ</t>
    </rPh>
    <rPh sb="58" eb="60">
      <t>イジ</t>
    </rPh>
    <rPh sb="68" eb="70">
      <t>ケイジョウ</t>
    </rPh>
    <rPh sb="70" eb="72">
      <t>シュウシ</t>
    </rPh>
    <rPh sb="72" eb="74">
      <t>ヒリツ</t>
    </rPh>
    <rPh sb="74" eb="75">
      <t>タイ</t>
    </rPh>
    <rPh sb="75" eb="77">
      <t>ゼンネン</t>
    </rPh>
    <rPh sb="81" eb="82">
      <t>ゾウ</t>
    </rPh>
    <rPh sb="85" eb="87">
      <t>エイギョウ</t>
    </rPh>
    <rPh sb="87" eb="89">
      <t>シュウシ</t>
    </rPh>
    <rPh sb="89" eb="91">
      <t>ヒリツ</t>
    </rPh>
    <rPh sb="91" eb="92">
      <t>タイ</t>
    </rPh>
    <rPh sb="92" eb="94">
      <t>ゼンネン</t>
    </rPh>
    <rPh sb="98" eb="99">
      <t>ゾウ</t>
    </rPh>
    <rPh sb="102" eb="104">
      <t>ヘイセイ</t>
    </rPh>
    <rPh sb="106" eb="107">
      <t>ネン</t>
    </rPh>
    <rPh sb="107" eb="108">
      <t>ド</t>
    </rPh>
    <rPh sb="109" eb="111">
      <t>サクネン</t>
    </rPh>
    <rPh sb="112" eb="113">
      <t>クラ</t>
    </rPh>
    <rPh sb="116" eb="118">
      <t>テンコウ</t>
    </rPh>
    <rPh sb="119" eb="120">
      <t>メグ</t>
    </rPh>
    <rPh sb="127" eb="129">
      <t>キョウキュウ</t>
    </rPh>
    <rPh sb="129" eb="131">
      <t>デンリョク</t>
    </rPh>
    <rPh sb="131" eb="132">
      <t>リョウ</t>
    </rPh>
    <rPh sb="133" eb="135">
      <t>ゾウカ</t>
    </rPh>
    <rPh sb="139" eb="140">
      <t>リョウ</t>
    </rPh>
    <rPh sb="140" eb="142">
      <t>ヒリツ</t>
    </rPh>
    <rPh sb="144" eb="146">
      <t>ジョウショウ</t>
    </rPh>
    <rPh sb="154" eb="156">
      <t>タンキ</t>
    </rPh>
    <rPh sb="156" eb="157">
      <t>テキ</t>
    </rPh>
    <rPh sb="158" eb="160">
      <t>シハラ</t>
    </rPh>
    <rPh sb="161" eb="163">
      <t>ノウリョク</t>
    </rPh>
    <rPh sb="169" eb="171">
      <t>リュウドウ</t>
    </rPh>
    <rPh sb="171" eb="173">
      <t>ヒリツ</t>
    </rPh>
    <rPh sb="179" eb="180">
      <t>コ</t>
    </rPh>
    <rPh sb="188" eb="190">
      <t>ゼンコク</t>
    </rPh>
    <rPh sb="190" eb="192">
      <t>ヘイキン</t>
    </rPh>
    <rPh sb="193" eb="195">
      <t>シタマワ</t>
    </rPh>
    <rPh sb="204" eb="207">
      <t>ヒカクテキ</t>
    </rPh>
    <rPh sb="207" eb="208">
      <t>アタラ</t>
    </rPh>
    <rPh sb="210" eb="212">
      <t>ハツデン</t>
    </rPh>
    <rPh sb="212" eb="213">
      <t>ショ</t>
    </rPh>
    <rPh sb="214" eb="215">
      <t>オオ</t>
    </rPh>
    <rPh sb="217" eb="219">
      <t>リュウドウ</t>
    </rPh>
    <rPh sb="219" eb="221">
      <t>フサイ</t>
    </rPh>
    <rPh sb="222" eb="224">
      <t>ケイジョウ</t>
    </rPh>
    <rPh sb="227" eb="229">
      <t>キギョウ</t>
    </rPh>
    <rPh sb="229" eb="230">
      <t>サイ</t>
    </rPh>
    <rPh sb="231" eb="233">
      <t>ショウカン</t>
    </rPh>
    <rPh sb="233" eb="234">
      <t>ガク</t>
    </rPh>
    <rPh sb="235" eb="236">
      <t>オオ</t>
    </rPh>
    <rPh sb="241" eb="243">
      <t>ヨウイン</t>
    </rPh>
    <rPh sb="244" eb="245">
      <t>カンガ</t>
    </rPh>
    <rPh sb="249" eb="251">
      <t>コンゴ</t>
    </rPh>
    <rPh sb="251" eb="253">
      <t>カイゼン</t>
    </rPh>
    <rPh sb="260" eb="261">
      <t>カンガ</t>
    </rPh>
    <rPh sb="268" eb="270">
      <t>リュウドウ</t>
    </rPh>
    <rPh sb="270" eb="272">
      <t>ヒリツ</t>
    </rPh>
    <rPh sb="272" eb="273">
      <t>タイ</t>
    </rPh>
    <rPh sb="273" eb="275">
      <t>ゼンネン</t>
    </rPh>
    <rPh sb="281" eb="282">
      <t>ゲン</t>
    </rPh>
    <rPh sb="285" eb="287">
      <t>アサヒカワ</t>
    </rPh>
    <rPh sb="287" eb="289">
      <t>ダイニ</t>
    </rPh>
    <rPh sb="289" eb="291">
      <t>ハツデン</t>
    </rPh>
    <rPh sb="291" eb="292">
      <t>ショ</t>
    </rPh>
    <rPh sb="293" eb="296">
      <t>ダイキボ</t>
    </rPh>
    <rPh sb="296" eb="298">
      <t>コウジ</t>
    </rPh>
    <rPh sb="301" eb="303">
      <t>リュウドウ</t>
    </rPh>
    <rPh sb="303" eb="305">
      <t>フサイ</t>
    </rPh>
    <rPh sb="306" eb="308">
      <t>ケイジョウ</t>
    </rPh>
    <rPh sb="311" eb="312">
      <t>ミ</t>
    </rPh>
    <rPh sb="312" eb="313">
      <t>バラ</t>
    </rPh>
    <rPh sb="313" eb="314">
      <t>キン</t>
    </rPh>
    <rPh sb="315" eb="317">
      <t>オオハバ</t>
    </rPh>
    <rPh sb="318" eb="320">
      <t>ゾウカ</t>
    </rPh>
    <rPh sb="325" eb="328">
      <t>イチジテキ</t>
    </rPh>
    <rPh sb="329" eb="331">
      <t>ゲンショウ</t>
    </rPh>
    <rPh sb="339" eb="341">
      <t>キョウキュウ</t>
    </rPh>
    <rPh sb="341" eb="343">
      <t>ゲンカ</t>
    </rPh>
    <rPh sb="349" eb="351">
      <t>ゼンコク</t>
    </rPh>
    <rPh sb="351" eb="353">
      <t>ヘイキン</t>
    </rPh>
    <rPh sb="356" eb="359">
      <t>ドウテイド</t>
    </rPh>
    <rPh sb="360" eb="362">
      <t>スイイ</t>
    </rPh>
    <rPh sb="367" eb="369">
      <t>テキセツ</t>
    </rPh>
    <rPh sb="373" eb="375">
      <t>タイシツ</t>
    </rPh>
    <rPh sb="376" eb="378">
      <t>イジ</t>
    </rPh>
    <rPh sb="386" eb="388">
      <t>キョウキュウ</t>
    </rPh>
    <rPh sb="388" eb="390">
      <t>ゲンカ</t>
    </rPh>
    <rPh sb="390" eb="391">
      <t>タイ</t>
    </rPh>
    <rPh sb="391" eb="393">
      <t>ゼンネン</t>
    </rPh>
    <rPh sb="398" eb="399">
      <t>エン</t>
    </rPh>
    <rPh sb="399" eb="400">
      <t>ゲン</t>
    </rPh>
    <rPh sb="403" eb="405">
      <t>ヘイセイ</t>
    </rPh>
    <rPh sb="407" eb="408">
      <t>ネン</t>
    </rPh>
    <rPh sb="408" eb="409">
      <t>ド</t>
    </rPh>
    <rPh sb="410" eb="413">
      <t>サクネンド</t>
    </rPh>
    <rPh sb="414" eb="415">
      <t>クラ</t>
    </rPh>
    <rPh sb="418" eb="420">
      <t>テンコウ</t>
    </rPh>
    <rPh sb="421" eb="422">
      <t>メグ</t>
    </rPh>
    <rPh sb="429" eb="431">
      <t>キョウキュウ</t>
    </rPh>
    <rPh sb="431" eb="433">
      <t>デンリョク</t>
    </rPh>
    <rPh sb="433" eb="434">
      <t>リョウ</t>
    </rPh>
    <rPh sb="435" eb="437">
      <t>ゾウカ</t>
    </rPh>
    <rPh sb="442" eb="444">
      <t>ヒヨウ</t>
    </rPh>
    <rPh sb="455" eb="456">
      <t>ゲン</t>
    </rPh>
    <rPh sb="456" eb="457">
      <t>ショウ</t>
    </rPh>
    <rPh sb="472" eb="474">
      <t>ゲンカ</t>
    </rPh>
    <rPh sb="474" eb="476">
      <t>ショウキャク</t>
    </rPh>
    <rPh sb="476" eb="477">
      <t>マエ</t>
    </rPh>
    <rPh sb="477" eb="479">
      <t>エイギョウ</t>
    </rPh>
    <rPh sb="479" eb="481">
      <t>リエキ</t>
    </rPh>
    <rPh sb="488" eb="490">
      <t>ネンネン</t>
    </rPh>
    <rPh sb="490" eb="492">
      <t>ジョウショウ</t>
    </rPh>
    <rPh sb="492" eb="494">
      <t>ケイコウ</t>
    </rPh>
    <rPh sb="498" eb="501">
      <t>シュウエキセイ</t>
    </rPh>
    <rPh sb="502" eb="504">
      <t>テイカ</t>
    </rPh>
    <rPh sb="505" eb="506">
      <t>ミ</t>
    </rPh>
    <rPh sb="510" eb="512">
      <t>ゼンコク</t>
    </rPh>
    <rPh sb="512" eb="514">
      <t>ヘイキン</t>
    </rPh>
    <rPh sb="517" eb="518">
      <t>タカ</t>
    </rPh>
    <rPh sb="519" eb="521">
      <t>スイジュン</t>
    </rPh>
    <rPh sb="525" eb="527">
      <t>リョウコウ</t>
    </rPh>
    <rPh sb="528" eb="530">
      <t>ジョウタイ</t>
    </rPh>
    <rPh sb="531" eb="532">
      <t>カンガ</t>
    </rPh>
    <rPh sb="545" eb="546">
      <t>タイ</t>
    </rPh>
    <rPh sb="546" eb="548">
      <t>ゼンネン</t>
    </rPh>
    <rPh sb="554" eb="556">
      <t>センエン</t>
    </rPh>
    <rPh sb="556" eb="557">
      <t>ゾウ</t>
    </rPh>
    <phoneticPr fontId="3"/>
  </si>
  <si>
    <t>自治体職員</t>
    <rPh sb="0" eb="3">
      <t>ジチタイ</t>
    </rPh>
    <rPh sb="3" eb="5">
      <t>ショクイン</t>
    </rPh>
    <phoneticPr fontId="3"/>
  </si>
  <si>
    <r>
      <t xml:space="preserve">　設備利用率については、天候に左右される部分が大きいものの、水力・太陽光をあわせた施設全体では全国平均を上回っており、かつ資源エネルギー庁が示す、一般的な設備利用率（一般水力４５％、太陽光１４％）と同程度であり、概ね良好な状態である。
</t>
    </r>
    <r>
      <rPr>
        <b/>
        <sz val="18"/>
        <color theme="1"/>
        <rFont val="ＭＳ ゴシック"/>
        <family val="3"/>
        <charset val="128"/>
      </rPr>
      <t>【設備利用率対前年3.8％増（施設全体）】</t>
    </r>
    <r>
      <rPr>
        <sz val="18"/>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なお、太陽光発電については施設も比較的新しく、最低限の修繕費しか要しておらず、全国平均を大きく下回っている。
</t>
    </r>
    <r>
      <rPr>
        <b/>
        <sz val="18"/>
        <color theme="1"/>
        <rFont val="ＭＳ ゴシック"/>
        <family val="3"/>
        <charset val="128"/>
      </rPr>
      <t>【修繕費比率対前年0.2％減（施設全体）】</t>
    </r>
    <r>
      <rPr>
        <sz val="18"/>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8"/>
        <color theme="1"/>
        <rFont val="ＭＳ ゴシック"/>
        <family val="3"/>
        <charset val="128"/>
      </rPr>
      <t>【企業債残高対料金収入比率対前年26.8％減】
　企業債の償還による自然減</t>
    </r>
    <r>
      <rPr>
        <sz val="18"/>
        <color theme="1"/>
        <rFont val="ＭＳ ゴシック"/>
        <family val="3"/>
        <charset val="128"/>
      </rPr>
      <t xml:space="preserve">
　有形固定資産減価償却率については、年々上昇し、全国平均水準に近づいている。今後も計画的な整備により、安定供給の確保に努める。
</t>
    </r>
    <r>
      <rPr>
        <b/>
        <sz val="18"/>
        <color theme="1"/>
        <rFont val="ＭＳ ゴシック"/>
        <family val="3"/>
        <charset val="128"/>
      </rPr>
      <t>【有形固定資産減価償却率対前年0.5％減】
　平成２８年度は旭川第二発電所の大規模な改良工事の実施により、若干の改善となった。</t>
    </r>
    <r>
      <rPr>
        <sz val="18"/>
        <color theme="1"/>
        <rFont val="ＭＳ ゴシック"/>
        <family val="3"/>
        <charset val="128"/>
      </rPr>
      <t xml:space="preserve">
　FIT収入割合について、他団体と比較して高い状況にあり、買取期間終了による収入の減少を考慮し、既存施設の発電効率を高めるための改良工事を計画的に実施していく。
</t>
    </r>
    <r>
      <rPr>
        <b/>
        <sz val="18"/>
        <color theme="1"/>
        <rFont val="ＭＳ ゴシック"/>
        <family val="3"/>
        <charset val="128"/>
      </rPr>
      <t>【FIT収入割合対前年１％増】</t>
    </r>
    <rPh sb="1" eb="3">
      <t>セツビ</t>
    </rPh>
    <rPh sb="3" eb="6">
      <t>リヨウリツ</t>
    </rPh>
    <rPh sb="12" eb="14">
      <t>テンコウ</t>
    </rPh>
    <rPh sb="15" eb="17">
      <t>サユウ</t>
    </rPh>
    <rPh sb="20" eb="22">
      <t>ブブン</t>
    </rPh>
    <rPh sb="23" eb="24">
      <t>オオ</t>
    </rPh>
    <rPh sb="30" eb="32">
      <t>スイリョク</t>
    </rPh>
    <rPh sb="33" eb="36">
      <t>タイヨウコウ</t>
    </rPh>
    <rPh sb="41" eb="43">
      <t>シセツ</t>
    </rPh>
    <rPh sb="43" eb="45">
      <t>ゼンタイ</t>
    </rPh>
    <rPh sb="47" eb="49">
      <t>ゼンコク</t>
    </rPh>
    <rPh sb="49" eb="51">
      <t>ヘイキン</t>
    </rPh>
    <rPh sb="52" eb="54">
      <t>ウワマワ</t>
    </rPh>
    <rPh sb="61" eb="63">
      <t>シゲン</t>
    </rPh>
    <rPh sb="68" eb="69">
      <t>チョウ</t>
    </rPh>
    <rPh sb="70" eb="71">
      <t>シメ</t>
    </rPh>
    <rPh sb="73" eb="76">
      <t>イッパンテキ</t>
    </rPh>
    <rPh sb="77" eb="79">
      <t>セツビ</t>
    </rPh>
    <rPh sb="79" eb="82">
      <t>リヨウリツ</t>
    </rPh>
    <rPh sb="83" eb="85">
      <t>イッパン</t>
    </rPh>
    <rPh sb="85" eb="87">
      <t>スイリョク</t>
    </rPh>
    <rPh sb="91" eb="94">
      <t>タイヨウコウ</t>
    </rPh>
    <rPh sb="99" eb="102">
      <t>ドウテイド</t>
    </rPh>
    <rPh sb="106" eb="107">
      <t>オオム</t>
    </rPh>
    <rPh sb="108" eb="110">
      <t>リョウコウ</t>
    </rPh>
    <rPh sb="111" eb="113">
      <t>ジョウタイ</t>
    </rPh>
    <rPh sb="119" eb="121">
      <t>セツビ</t>
    </rPh>
    <rPh sb="121" eb="124">
      <t>リヨウリツ</t>
    </rPh>
    <rPh sb="124" eb="125">
      <t>タイ</t>
    </rPh>
    <rPh sb="125" eb="127">
      <t>ゼンネン</t>
    </rPh>
    <rPh sb="131" eb="132">
      <t>ゾウ</t>
    </rPh>
    <rPh sb="133" eb="135">
      <t>シセツ</t>
    </rPh>
    <rPh sb="135" eb="137">
      <t>ゼンタイ</t>
    </rPh>
    <rPh sb="142" eb="145">
      <t>シュウゼンヒ</t>
    </rPh>
    <rPh sb="145" eb="147">
      <t>ヒリツ</t>
    </rPh>
    <rPh sb="153" eb="155">
      <t>ジャッカン</t>
    </rPh>
    <rPh sb="156" eb="158">
      <t>ケイネン</t>
    </rPh>
    <rPh sb="158" eb="160">
      <t>ゾウゲン</t>
    </rPh>
    <rPh sb="167" eb="168">
      <t>オオム</t>
    </rPh>
    <rPh sb="169" eb="171">
      <t>ゼンコク</t>
    </rPh>
    <rPh sb="171" eb="173">
      <t>ヘイキン</t>
    </rPh>
    <rPh sb="173" eb="175">
      <t>スイジュン</t>
    </rPh>
    <rPh sb="179" eb="182">
      <t>テイキテキ</t>
    </rPh>
    <rPh sb="190" eb="191">
      <t>トウ</t>
    </rPh>
    <rPh sb="192" eb="195">
      <t>ダイキボ</t>
    </rPh>
    <rPh sb="195" eb="197">
      <t>シュウゼン</t>
    </rPh>
    <rPh sb="202" eb="204">
      <t>トクベツ</t>
    </rPh>
    <rPh sb="204" eb="206">
      <t>シュウゼン</t>
    </rPh>
    <rPh sb="206" eb="208">
      <t>ヒキアテ</t>
    </rPh>
    <rPh sb="208" eb="209">
      <t>キン</t>
    </rPh>
    <rPh sb="212" eb="214">
      <t>ヒヨウ</t>
    </rPh>
    <rPh sb="215" eb="218">
      <t>ヘイジュンカ</t>
    </rPh>
    <rPh sb="219" eb="220">
      <t>ハカ</t>
    </rPh>
    <rPh sb="230" eb="233">
      <t>タイヨウコウ</t>
    </rPh>
    <rPh sb="233" eb="235">
      <t>ハツデン</t>
    </rPh>
    <rPh sb="240" eb="242">
      <t>シセツ</t>
    </rPh>
    <rPh sb="243" eb="246">
      <t>ヒカクテキ</t>
    </rPh>
    <rPh sb="246" eb="247">
      <t>アタラ</t>
    </rPh>
    <rPh sb="250" eb="253">
      <t>サイテイゲン</t>
    </rPh>
    <rPh sb="254" eb="256">
      <t>シュウゼン</t>
    </rPh>
    <rPh sb="256" eb="257">
      <t>ヒ</t>
    </rPh>
    <rPh sb="259" eb="260">
      <t>ヨウ</t>
    </rPh>
    <rPh sb="266" eb="268">
      <t>ゼンコク</t>
    </rPh>
    <rPh sb="268" eb="270">
      <t>ヘイキン</t>
    </rPh>
    <rPh sb="271" eb="272">
      <t>オオ</t>
    </rPh>
    <rPh sb="274" eb="276">
      <t>シタマワ</t>
    </rPh>
    <rPh sb="283" eb="286">
      <t>シュウゼンヒ</t>
    </rPh>
    <rPh sb="286" eb="288">
      <t>ヒリツ</t>
    </rPh>
    <rPh sb="288" eb="289">
      <t>タイ</t>
    </rPh>
    <rPh sb="289" eb="291">
      <t>ゼンネン</t>
    </rPh>
    <rPh sb="295" eb="296">
      <t>ゲン</t>
    </rPh>
    <rPh sb="297" eb="299">
      <t>シセツ</t>
    </rPh>
    <rPh sb="299" eb="301">
      <t>ゼンタイ</t>
    </rPh>
    <rPh sb="306" eb="308">
      <t>キギョウ</t>
    </rPh>
    <rPh sb="308" eb="309">
      <t>サイ</t>
    </rPh>
    <rPh sb="309" eb="311">
      <t>ザンダカ</t>
    </rPh>
    <rPh sb="311" eb="312">
      <t>タイ</t>
    </rPh>
    <rPh sb="312" eb="314">
      <t>リョウキン</t>
    </rPh>
    <rPh sb="314" eb="316">
      <t>シュウニュウ</t>
    </rPh>
    <rPh sb="316" eb="318">
      <t>ヒリツ</t>
    </rPh>
    <rPh sb="324" eb="326">
      <t>スイリョク</t>
    </rPh>
    <rPh sb="326" eb="328">
      <t>ハツデン</t>
    </rPh>
    <rPh sb="330" eb="333">
      <t>ヒカクテキ</t>
    </rPh>
    <rPh sb="333" eb="334">
      <t>アタラ</t>
    </rPh>
    <rPh sb="336" eb="338">
      <t>シセツ</t>
    </rPh>
    <rPh sb="339" eb="340">
      <t>オオ</t>
    </rPh>
    <rPh sb="342" eb="344">
      <t>ゼンコク</t>
    </rPh>
    <rPh sb="344" eb="346">
      <t>ヘイキン</t>
    </rPh>
    <rPh sb="347" eb="349">
      <t>ウワマワ</t>
    </rPh>
    <rPh sb="356" eb="357">
      <t>アラ</t>
    </rPh>
    <rPh sb="359" eb="361">
      <t>カリイレ</t>
    </rPh>
    <rPh sb="362" eb="363">
      <t>オコナ</t>
    </rPh>
    <rPh sb="369" eb="370">
      <t>ゲン</t>
    </rPh>
    <rPh sb="370" eb="371">
      <t>ショウ</t>
    </rPh>
    <rPh sb="371" eb="373">
      <t>ケイコウ</t>
    </rPh>
    <rPh sb="377" eb="379">
      <t>トウメン</t>
    </rPh>
    <rPh sb="380" eb="382">
      <t>カイゼン</t>
    </rPh>
    <rPh sb="389" eb="390">
      <t>カンガ</t>
    </rPh>
    <rPh sb="395" eb="398">
      <t>タイヨウコウ</t>
    </rPh>
    <rPh sb="398" eb="400">
      <t>ハツデン</t>
    </rPh>
    <rPh sb="405" eb="407">
      <t>シセツ</t>
    </rPh>
    <rPh sb="407" eb="409">
      <t>セッチ</t>
    </rPh>
    <rPh sb="409" eb="411">
      <t>トウショ</t>
    </rPh>
    <rPh sb="412" eb="414">
      <t>カリイレ</t>
    </rPh>
    <rPh sb="414" eb="416">
      <t>イコウ</t>
    </rPh>
    <rPh sb="416" eb="417">
      <t>アラ</t>
    </rPh>
    <rPh sb="419" eb="421">
      <t>カリイレ</t>
    </rPh>
    <rPh sb="422" eb="423">
      <t>オコナ</t>
    </rPh>
    <rPh sb="431" eb="433">
      <t>シンキ</t>
    </rPh>
    <rPh sb="434" eb="436">
      <t>セッチ</t>
    </rPh>
    <rPh sb="437" eb="439">
      <t>ケイカク</t>
    </rPh>
    <rPh sb="449" eb="450">
      <t>ヒ</t>
    </rPh>
    <rPh sb="451" eb="452">
      <t>ツヅ</t>
    </rPh>
    <rPh sb="453" eb="454">
      <t>ゲン</t>
    </rPh>
    <rPh sb="454" eb="455">
      <t>ショウ</t>
    </rPh>
    <rPh sb="462" eb="463">
      <t>カンガ</t>
    </rPh>
    <rPh sb="482" eb="483">
      <t>タイ</t>
    </rPh>
    <rPh sb="483" eb="485">
      <t>ゼンネン</t>
    </rPh>
    <rPh sb="490" eb="491">
      <t>ゲン</t>
    </rPh>
    <rPh sb="494" eb="496">
      <t>キギョウ</t>
    </rPh>
    <rPh sb="496" eb="497">
      <t>サイ</t>
    </rPh>
    <rPh sb="498" eb="500">
      <t>ショウカン</t>
    </rPh>
    <rPh sb="503" eb="506">
      <t>シゼンゲン</t>
    </rPh>
    <rPh sb="509" eb="511">
      <t>ユウケイ</t>
    </rPh>
    <rPh sb="511" eb="513">
      <t>コテイ</t>
    </rPh>
    <rPh sb="513" eb="515">
      <t>シサン</t>
    </rPh>
    <rPh sb="515" eb="517">
      <t>ゲンカ</t>
    </rPh>
    <rPh sb="517" eb="519">
      <t>ショウキャク</t>
    </rPh>
    <rPh sb="519" eb="520">
      <t>リツ</t>
    </rPh>
    <rPh sb="526" eb="528">
      <t>ネンネン</t>
    </rPh>
    <rPh sb="528" eb="530">
      <t>ジョウショウ</t>
    </rPh>
    <rPh sb="532" eb="534">
      <t>ゼンコク</t>
    </rPh>
    <rPh sb="534" eb="536">
      <t>ヘイキン</t>
    </rPh>
    <rPh sb="536" eb="538">
      <t>スイジュン</t>
    </rPh>
    <rPh sb="539" eb="540">
      <t>チカ</t>
    </rPh>
    <rPh sb="546" eb="548">
      <t>コンゴ</t>
    </rPh>
    <rPh sb="549" eb="551">
      <t>ケイカク</t>
    </rPh>
    <rPh sb="551" eb="552">
      <t>テキ</t>
    </rPh>
    <rPh sb="553" eb="555">
      <t>セイビ</t>
    </rPh>
    <rPh sb="559" eb="561">
      <t>アンテイ</t>
    </rPh>
    <rPh sb="561" eb="563">
      <t>キョウキュウ</t>
    </rPh>
    <rPh sb="564" eb="566">
      <t>カクホ</t>
    </rPh>
    <rPh sb="567" eb="568">
      <t>ツト</t>
    </rPh>
    <rPh sb="584" eb="585">
      <t>タイ</t>
    </rPh>
    <rPh sb="585" eb="587">
      <t>ゼンネン</t>
    </rPh>
    <rPh sb="591" eb="592">
      <t>ゲン</t>
    </rPh>
    <rPh sb="595" eb="597">
      <t>ヘイセイ</t>
    </rPh>
    <rPh sb="599" eb="600">
      <t>ネン</t>
    </rPh>
    <rPh sb="600" eb="601">
      <t>ド</t>
    </rPh>
    <rPh sb="602" eb="604">
      <t>アサヒカワ</t>
    </rPh>
    <rPh sb="604" eb="606">
      <t>ダイニ</t>
    </rPh>
    <rPh sb="606" eb="608">
      <t>ハツデン</t>
    </rPh>
    <rPh sb="608" eb="609">
      <t>ショ</t>
    </rPh>
    <rPh sb="610" eb="613">
      <t>ダイキボ</t>
    </rPh>
    <rPh sb="614" eb="616">
      <t>カイリョウ</t>
    </rPh>
    <rPh sb="616" eb="618">
      <t>コウジ</t>
    </rPh>
    <rPh sb="619" eb="621">
      <t>ジッシ</t>
    </rPh>
    <rPh sb="625" eb="627">
      <t>ジャッカン</t>
    </rPh>
    <rPh sb="628" eb="630">
      <t>カイゼン</t>
    </rPh>
    <rPh sb="641" eb="643">
      <t>シュウニュウ</t>
    </rPh>
    <rPh sb="643" eb="645">
      <t>ワリアイ</t>
    </rPh>
    <rPh sb="650" eb="651">
      <t>タ</t>
    </rPh>
    <rPh sb="651" eb="653">
      <t>ダンタイ</t>
    </rPh>
    <rPh sb="654" eb="656">
      <t>ヒカク</t>
    </rPh>
    <rPh sb="658" eb="659">
      <t>タカ</t>
    </rPh>
    <rPh sb="660" eb="662">
      <t>ジョウキョウ</t>
    </rPh>
    <rPh sb="666" eb="668">
      <t>カイトリ</t>
    </rPh>
    <rPh sb="668" eb="670">
      <t>キカン</t>
    </rPh>
    <rPh sb="670" eb="672">
      <t>シュウリョウ</t>
    </rPh>
    <rPh sb="675" eb="677">
      <t>シュウニュウ</t>
    </rPh>
    <rPh sb="678" eb="680">
      <t>ゲンショウ</t>
    </rPh>
    <rPh sb="681" eb="683">
      <t>コウリョ</t>
    </rPh>
    <rPh sb="685" eb="687">
      <t>キゾン</t>
    </rPh>
    <rPh sb="687" eb="689">
      <t>シセツ</t>
    </rPh>
    <rPh sb="690" eb="692">
      <t>ハツデン</t>
    </rPh>
    <rPh sb="692" eb="694">
      <t>コウリツ</t>
    </rPh>
    <rPh sb="695" eb="696">
      <t>タカ</t>
    </rPh>
    <rPh sb="701" eb="703">
      <t>カイリョウ</t>
    </rPh>
    <rPh sb="703" eb="705">
      <t>コウジ</t>
    </rPh>
    <rPh sb="706" eb="708">
      <t>ケイカク</t>
    </rPh>
    <rPh sb="708" eb="709">
      <t>テキ</t>
    </rPh>
    <rPh sb="710" eb="712">
      <t>ジッシ</t>
    </rPh>
    <rPh sb="726" eb="727">
      <t>タイ</t>
    </rPh>
    <rPh sb="727" eb="729">
      <t>ゼンネン</t>
    </rPh>
    <rPh sb="731" eb="732">
      <t>ゾウ</t>
    </rPh>
    <phoneticPr fontId="3"/>
  </si>
  <si>
    <t>　営業開始以来、常に経営の合理化を図るとともに、適正な料金の確保、設備の効率的な運用等に努め、安定した経営を継続している。
　今後についても、電気事業を取り巻く環境の変化に対応できるよう、現状分析や将来見通しを踏まえた経営戦略を遅くとも平成３２年度には策定し、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9">
      <t>コウリツテキ</t>
    </rPh>
    <rPh sb="40" eb="42">
      <t>ウンヨウ</t>
    </rPh>
    <rPh sb="42" eb="43">
      <t>トウ</t>
    </rPh>
    <rPh sb="44" eb="45">
      <t>ツト</t>
    </rPh>
    <rPh sb="47" eb="49">
      <t>アンテイ</t>
    </rPh>
    <rPh sb="51" eb="53">
      <t>ケイエイ</t>
    </rPh>
    <rPh sb="54" eb="56">
      <t>ケイゾク</t>
    </rPh>
    <rPh sb="63" eb="65">
      <t>コンゴ</t>
    </rPh>
    <rPh sb="71" eb="73">
      <t>デンキ</t>
    </rPh>
    <rPh sb="73" eb="75">
      <t>ジギョウ</t>
    </rPh>
    <rPh sb="76" eb="77">
      <t>ト</t>
    </rPh>
    <rPh sb="78" eb="79">
      <t>マ</t>
    </rPh>
    <rPh sb="80" eb="82">
      <t>カンキョウ</t>
    </rPh>
    <rPh sb="83" eb="85">
      <t>ヘンカ</t>
    </rPh>
    <rPh sb="86" eb="88">
      <t>タイオウ</t>
    </rPh>
    <rPh sb="94" eb="96">
      <t>ゲンジョウ</t>
    </rPh>
    <rPh sb="96" eb="98">
      <t>ブンセキ</t>
    </rPh>
    <rPh sb="99" eb="101">
      <t>ショウライ</t>
    </rPh>
    <rPh sb="101" eb="103">
      <t>ミトオ</t>
    </rPh>
    <rPh sb="105" eb="106">
      <t>フ</t>
    </rPh>
    <rPh sb="109" eb="111">
      <t>ケイエイ</t>
    </rPh>
    <rPh sb="111" eb="113">
      <t>センリャク</t>
    </rPh>
    <rPh sb="114" eb="115">
      <t>オソ</t>
    </rPh>
    <rPh sb="118" eb="120">
      <t>ヘイセイ</t>
    </rPh>
    <rPh sb="122" eb="123">
      <t>ネン</t>
    </rPh>
    <rPh sb="123" eb="124">
      <t>ド</t>
    </rPh>
    <rPh sb="126" eb="128">
      <t>サクテイ</t>
    </rPh>
    <rPh sb="130" eb="131">
      <t>ヒ</t>
    </rPh>
    <rPh sb="132" eb="133">
      <t>ツヅ</t>
    </rPh>
    <rPh sb="134" eb="136">
      <t>アンテイ</t>
    </rPh>
    <rPh sb="138" eb="140">
      <t>ケイエイ</t>
    </rPh>
    <rPh sb="141" eb="143">
      <t>カノウ</t>
    </rPh>
    <rPh sb="148" eb="149">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</si>
</sst>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4"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16"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109.2</c:v>
                </c:pt>
                <c:pt idx="1">
                  <c:v>136.1</c:v>
                </c:pt>
                <c:pt idx="2">
                  <c:v>159.1</c:v>
                </c:pt>
                <c:pt idx="3">
                  <c:v>151.9</c:v>
                </c:pt>
                <c:pt idx="4">
                  <c:v>155</c:v>
                </c:pt>
              </c:numCache>
            </c:numRef>
          </c:val>
        </c:ser>
        <c:dLbls>
          <c:showLegendKey val="0"/>
          <c:showVal val="0"/>
          <c:showCatName val="0"/>
          <c:showSerName val="0"/>
          <c:showPercent val="0"/>
          <c:showBubbleSize val="0"/>
        </c:dLbls>
        <c:gapWidth val="180"/>
        <c:overlap val="-90"/>
        <c:axId val="193306224"/>
        <c:axId val="19330661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3306224"/>
        <c:axId val="193306616"/>
      </c:lineChart>
      <c:catAx>
        <c:axId val="193306224"/>
        <c:scaling>
          <c:orientation val="minMax"/>
        </c:scaling>
        <c:delete val="0"/>
        <c:axPos val="b"/>
        <c:numFmt formatCode="ge" sourceLinked="1"/>
        <c:majorTickMark val="none"/>
        <c:minorTickMark val="none"/>
        <c:tickLblPos val="none"/>
        <c:crossAx val="193306616"/>
        <c:crosses val="autoZero"/>
        <c:auto val="0"/>
        <c:lblAlgn val="ctr"/>
        <c:lblOffset val="100"/>
        <c:noMultiLvlLbl val="1"/>
      </c:catAx>
      <c:valAx>
        <c:axId val="19330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306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12</c:v>
                </c:pt>
                <c:pt idx="1">
                  <c:v>42.1</c:v>
                </c:pt>
                <c:pt idx="2">
                  <c:v>45.9</c:v>
                </c:pt>
                <c:pt idx="3">
                  <c:v>43.6</c:v>
                </c:pt>
                <c:pt idx="4">
                  <c:v>44.6</c:v>
                </c:pt>
              </c:numCache>
            </c:numRef>
          </c:val>
        </c:ser>
        <c:dLbls>
          <c:showLegendKey val="0"/>
          <c:showVal val="0"/>
          <c:showCatName val="0"/>
          <c:showSerName val="0"/>
          <c:showPercent val="0"/>
          <c:showBubbleSize val="0"/>
        </c:dLbls>
        <c:gapWidth val="180"/>
        <c:overlap val="-90"/>
        <c:axId val="349605920"/>
        <c:axId val="34960631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605920"/>
        <c:axId val="349606312"/>
      </c:lineChart>
      <c:catAx>
        <c:axId val="349605920"/>
        <c:scaling>
          <c:orientation val="minMax"/>
        </c:scaling>
        <c:delete val="0"/>
        <c:axPos val="b"/>
        <c:numFmt formatCode="ge" sourceLinked="1"/>
        <c:majorTickMark val="none"/>
        <c:minorTickMark val="none"/>
        <c:tickLblPos val="none"/>
        <c:crossAx val="349606312"/>
        <c:crosses val="autoZero"/>
        <c:auto val="0"/>
        <c:lblAlgn val="ctr"/>
        <c:lblOffset val="100"/>
        <c:noMultiLvlLbl val="1"/>
      </c:catAx>
      <c:valAx>
        <c:axId val="349606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39.200000000000003</c:v>
                </c:pt>
                <c:pt idx="1">
                  <c:v>41.6</c:v>
                </c:pt>
                <c:pt idx="2">
                  <c:v>46.9</c:v>
                </c:pt>
                <c:pt idx="3">
                  <c:v>44.3</c:v>
                </c:pt>
                <c:pt idx="4">
                  <c:v>48.3</c:v>
                </c:pt>
              </c:numCache>
            </c:numRef>
          </c:val>
        </c:ser>
        <c:dLbls>
          <c:showLegendKey val="0"/>
          <c:showVal val="0"/>
          <c:showCatName val="0"/>
          <c:showSerName val="0"/>
          <c:showPercent val="0"/>
          <c:showBubbleSize val="0"/>
        </c:dLbls>
        <c:gapWidth val="180"/>
        <c:overlap val="-90"/>
        <c:axId val="195749688"/>
        <c:axId val="34960709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195749688"/>
        <c:axId val="349607096"/>
      </c:lineChart>
      <c:catAx>
        <c:axId val="195749688"/>
        <c:scaling>
          <c:orientation val="minMax"/>
        </c:scaling>
        <c:delete val="0"/>
        <c:axPos val="b"/>
        <c:numFmt formatCode="ge" sourceLinked="1"/>
        <c:majorTickMark val="none"/>
        <c:minorTickMark val="none"/>
        <c:tickLblPos val="none"/>
        <c:crossAx val="349607096"/>
        <c:crosses val="autoZero"/>
        <c:auto val="0"/>
        <c:lblAlgn val="ctr"/>
        <c:lblOffset val="100"/>
        <c:noMultiLvlLbl val="1"/>
      </c:catAx>
      <c:valAx>
        <c:axId val="349607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4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15.6</c:v>
                </c:pt>
                <c:pt idx="1">
                  <c:v>25.9</c:v>
                </c:pt>
                <c:pt idx="2">
                  <c:v>20.7</c:v>
                </c:pt>
                <c:pt idx="3">
                  <c:v>28.4</c:v>
                </c:pt>
                <c:pt idx="4">
                  <c:v>28</c:v>
                </c:pt>
              </c:numCache>
            </c:numRef>
          </c:val>
        </c:ser>
        <c:dLbls>
          <c:showLegendKey val="0"/>
          <c:showVal val="0"/>
          <c:showCatName val="0"/>
          <c:showSerName val="0"/>
          <c:showPercent val="0"/>
          <c:showBubbleSize val="0"/>
        </c:dLbls>
        <c:gapWidth val="180"/>
        <c:overlap val="-90"/>
        <c:axId val="349607880"/>
        <c:axId val="3496082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49607880"/>
        <c:axId val="349608272"/>
      </c:lineChart>
      <c:catAx>
        <c:axId val="349607880"/>
        <c:scaling>
          <c:orientation val="minMax"/>
        </c:scaling>
        <c:delete val="0"/>
        <c:axPos val="b"/>
        <c:numFmt formatCode="ge" sourceLinked="1"/>
        <c:majorTickMark val="none"/>
        <c:minorTickMark val="none"/>
        <c:tickLblPos val="none"/>
        <c:crossAx val="349608272"/>
        <c:crosses val="autoZero"/>
        <c:auto val="0"/>
        <c:lblAlgn val="ctr"/>
        <c:lblOffset val="100"/>
        <c:noMultiLvlLbl val="1"/>
      </c:catAx>
      <c:valAx>
        <c:axId val="34960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7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299.10000000000002</c:v>
                </c:pt>
                <c:pt idx="1">
                  <c:v>190.3</c:v>
                </c:pt>
                <c:pt idx="2">
                  <c:v>166.5</c:v>
                </c:pt>
                <c:pt idx="3">
                  <c:v>154.19999999999999</c:v>
                </c:pt>
                <c:pt idx="4">
                  <c:v>127.4</c:v>
                </c:pt>
              </c:numCache>
            </c:numRef>
          </c:val>
        </c:ser>
        <c:dLbls>
          <c:showLegendKey val="0"/>
          <c:showVal val="0"/>
          <c:showCatName val="0"/>
          <c:showSerName val="0"/>
          <c:showPercent val="0"/>
          <c:showBubbleSize val="0"/>
        </c:dLbls>
        <c:gapWidth val="180"/>
        <c:overlap val="-90"/>
        <c:axId val="349609056"/>
        <c:axId val="34986388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609056"/>
        <c:axId val="349863888"/>
      </c:lineChart>
      <c:catAx>
        <c:axId val="349609056"/>
        <c:scaling>
          <c:orientation val="minMax"/>
        </c:scaling>
        <c:delete val="0"/>
        <c:axPos val="b"/>
        <c:numFmt formatCode="ge" sourceLinked="1"/>
        <c:majorTickMark val="none"/>
        <c:minorTickMark val="none"/>
        <c:tickLblPos val="none"/>
        <c:crossAx val="349863888"/>
        <c:crosses val="autoZero"/>
        <c:auto val="0"/>
        <c:lblAlgn val="ctr"/>
        <c:lblOffset val="100"/>
        <c:noMultiLvlLbl val="1"/>
      </c:catAx>
      <c:valAx>
        <c:axId val="34986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6090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55.4</c:v>
                </c:pt>
                <c:pt idx="1">
                  <c:v>56.8</c:v>
                </c:pt>
                <c:pt idx="2">
                  <c:v>60.1</c:v>
                </c:pt>
                <c:pt idx="3">
                  <c:v>61.5</c:v>
                </c:pt>
                <c:pt idx="4">
                  <c:v>60.7</c:v>
                </c:pt>
              </c:numCache>
            </c:numRef>
          </c:val>
        </c:ser>
        <c:dLbls>
          <c:showLegendKey val="0"/>
          <c:showVal val="0"/>
          <c:showCatName val="0"/>
          <c:showSerName val="0"/>
          <c:showPercent val="0"/>
          <c:showBubbleSize val="0"/>
        </c:dLbls>
        <c:gapWidth val="180"/>
        <c:overlap val="-90"/>
        <c:axId val="349864672"/>
        <c:axId val="3498650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864672"/>
        <c:axId val="349865064"/>
      </c:lineChart>
      <c:catAx>
        <c:axId val="349864672"/>
        <c:scaling>
          <c:orientation val="minMax"/>
        </c:scaling>
        <c:delete val="0"/>
        <c:axPos val="b"/>
        <c:numFmt formatCode="ge" sourceLinked="1"/>
        <c:majorTickMark val="none"/>
        <c:minorTickMark val="none"/>
        <c:tickLblPos val="none"/>
        <c:crossAx val="349865064"/>
        <c:crosses val="autoZero"/>
        <c:auto val="0"/>
        <c:lblAlgn val="ctr"/>
        <c:lblOffset val="100"/>
        <c:noMultiLvlLbl val="1"/>
      </c:catAx>
      <c:valAx>
        <c:axId val="349865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12</c:v>
                </c:pt>
                <c:pt idx="1">
                  <c:v>40.6</c:v>
                </c:pt>
                <c:pt idx="2">
                  <c:v>42.6</c:v>
                </c:pt>
                <c:pt idx="3">
                  <c:v>40.1</c:v>
                </c:pt>
                <c:pt idx="4">
                  <c:v>41.4</c:v>
                </c:pt>
              </c:numCache>
            </c:numRef>
          </c:val>
        </c:ser>
        <c:dLbls>
          <c:showLegendKey val="0"/>
          <c:showVal val="0"/>
          <c:showCatName val="0"/>
          <c:showSerName val="0"/>
          <c:showPercent val="0"/>
          <c:showBubbleSize val="0"/>
        </c:dLbls>
        <c:gapWidth val="180"/>
        <c:overlap val="-90"/>
        <c:axId val="349865848"/>
        <c:axId val="34986624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865848"/>
        <c:axId val="349866240"/>
      </c:lineChart>
      <c:catAx>
        <c:axId val="349865848"/>
        <c:scaling>
          <c:orientation val="minMax"/>
        </c:scaling>
        <c:delete val="0"/>
        <c:axPos val="b"/>
        <c:numFmt formatCode="ge" sourceLinked="1"/>
        <c:majorTickMark val="none"/>
        <c:minorTickMark val="none"/>
        <c:tickLblPos val="none"/>
        <c:crossAx val="349866240"/>
        <c:crosses val="autoZero"/>
        <c:auto val="0"/>
        <c:lblAlgn val="ctr"/>
        <c:lblOffset val="100"/>
        <c:noMultiLvlLbl val="1"/>
      </c:catAx>
      <c:valAx>
        <c:axId val="34986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5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67024"/>
        <c:axId val="3498674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67024"/>
        <c:axId val="349867416"/>
      </c:lineChart>
      <c:catAx>
        <c:axId val="349867024"/>
        <c:scaling>
          <c:orientation val="minMax"/>
        </c:scaling>
        <c:delete val="0"/>
        <c:axPos val="b"/>
        <c:numFmt formatCode="ge" sourceLinked="1"/>
        <c:majorTickMark val="none"/>
        <c:minorTickMark val="none"/>
        <c:tickLblPos val="none"/>
        <c:crossAx val="349867416"/>
        <c:crosses val="autoZero"/>
        <c:auto val="0"/>
        <c:lblAlgn val="ctr"/>
        <c:lblOffset val="100"/>
        <c:noMultiLvlLbl val="1"/>
      </c:catAx>
      <c:valAx>
        <c:axId val="34986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2752"/>
        <c:axId val="35004314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2752"/>
        <c:axId val="350043144"/>
      </c:lineChart>
      <c:catAx>
        <c:axId val="350042752"/>
        <c:scaling>
          <c:orientation val="minMax"/>
        </c:scaling>
        <c:delete val="0"/>
        <c:axPos val="b"/>
        <c:numFmt formatCode="ge" sourceLinked="1"/>
        <c:majorTickMark val="none"/>
        <c:minorTickMark val="none"/>
        <c:tickLblPos val="none"/>
        <c:crossAx val="350043144"/>
        <c:crosses val="autoZero"/>
        <c:auto val="0"/>
        <c:lblAlgn val="ctr"/>
        <c:lblOffset val="100"/>
        <c:noMultiLvlLbl val="1"/>
      </c:catAx>
      <c:valAx>
        <c:axId val="350043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2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4320"/>
        <c:axId val="35004471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4320"/>
        <c:axId val="350044712"/>
      </c:lineChart>
      <c:catAx>
        <c:axId val="350044320"/>
        <c:scaling>
          <c:orientation val="minMax"/>
        </c:scaling>
        <c:delete val="0"/>
        <c:axPos val="b"/>
        <c:numFmt formatCode="ge" sourceLinked="1"/>
        <c:majorTickMark val="none"/>
        <c:minorTickMark val="none"/>
        <c:tickLblPos val="none"/>
        <c:crossAx val="350044712"/>
        <c:crosses val="autoZero"/>
        <c:auto val="0"/>
        <c:lblAlgn val="ctr"/>
        <c:lblOffset val="100"/>
        <c:noMultiLvlLbl val="1"/>
      </c:catAx>
      <c:valAx>
        <c:axId val="35004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5104"/>
        <c:axId val="35004549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5104"/>
        <c:axId val="350045496"/>
      </c:lineChart>
      <c:catAx>
        <c:axId val="350045104"/>
        <c:scaling>
          <c:orientation val="minMax"/>
        </c:scaling>
        <c:delete val="0"/>
        <c:axPos val="b"/>
        <c:numFmt formatCode="ge" sourceLinked="1"/>
        <c:majorTickMark val="none"/>
        <c:minorTickMark val="none"/>
        <c:tickLblPos val="none"/>
        <c:crossAx val="350045496"/>
        <c:crosses val="autoZero"/>
        <c:auto val="0"/>
        <c:lblAlgn val="ctr"/>
        <c:lblOffset val="100"/>
        <c:noMultiLvlLbl val="1"/>
      </c:catAx>
      <c:valAx>
        <c:axId val="350045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116.2</c:v>
                </c:pt>
                <c:pt idx="1">
                  <c:v>144.6</c:v>
                </c:pt>
                <c:pt idx="2">
                  <c:v>168.4</c:v>
                </c:pt>
                <c:pt idx="3">
                  <c:v>159.30000000000001</c:v>
                </c:pt>
                <c:pt idx="4">
                  <c:v>161.5</c:v>
                </c:pt>
              </c:numCache>
            </c:numRef>
          </c:val>
        </c:ser>
        <c:dLbls>
          <c:showLegendKey val="0"/>
          <c:showVal val="0"/>
          <c:showCatName val="0"/>
          <c:showSerName val="0"/>
          <c:showPercent val="0"/>
          <c:showBubbleSize val="0"/>
        </c:dLbls>
        <c:gapWidth val="180"/>
        <c:overlap val="-90"/>
        <c:axId val="193307400"/>
        <c:axId val="19330779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3307400"/>
        <c:axId val="193307792"/>
      </c:lineChart>
      <c:catAx>
        <c:axId val="193307400"/>
        <c:scaling>
          <c:orientation val="minMax"/>
        </c:scaling>
        <c:delete val="0"/>
        <c:axPos val="b"/>
        <c:numFmt formatCode="ge" sourceLinked="1"/>
        <c:majorTickMark val="none"/>
        <c:minorTickMark val="none"/>
        <c:tickLblPos val="none"/>
        <c:crossAx val="193307792"/>
        <c:crosses val="autoZero"/>
        <c:auto val="0"/>
        <c:lblAlgn val="ctr"/>
        <c:lblOffset val="100"/>
        <c:noMultiLvlLbl val="1"/>
      </c:catAx>
      <c:valAx>
        <c:axId val="19330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307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5551152"/>
        <c:axId val="19555154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51152"/>
        <c:axId val="195551544"/>
      </c:lineChart>
      <c:catAx>
        <c:axId val="195551152"/>
        <c:scaling>
          <c:orientation val="minMax"/>
        </c:scaling>
        <c:delete val="0"/>
        <c:axPos val="b"/>
        <c:numFmt formatCode="ge" sourceLinked="1"/>
        <c:majorTickMark val="none"/>
        <c:minorTickMark val="none"/>
        <c:tickLblPos val="none"/>
        <c:crossAx val="195551544"/>
        <c:crosses val="autoZero"/>
        <c:auto val="0"/>
        <c:lblAlgn val="ctr"/>
        <c:lblOffset val="100"/>
        <c:noMultiLvlLbl val="1"/>
      </c:catAx>
      <c:valAx>
        <c:axId val="195551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5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5552328"/>
        <c:axId val="19555272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52328"/>
        <c:axId val="195552720"/>
      </c:lineChart>
      <c:catAx>
        <c:axId val="195552328"/>
        <c:scaling>
          <c:orientation val="minMax"/>
        </c:scaling>
        <c:delete val="0"/>
        <c:axPos val="b"/>
        <c:numFmt formatCode="ge" sourceLinked="1"/>
        <c:majorTickMark val="none"/>
        <c:minorTickMark val="none"/>
        <c:tickLblPos val="none"/>
        <c:crossAx val="195552720"/>
        <c:crosses val="autoZero"/>
        <c:auto val="0"/>
        <c:lblAlgn val="ctr"/>
        <c:lblOffset val="100"/>
        <c:noMultiLvlLbl val="1"/>
      </c:catAx>
      <c:valAx>
        <c:axId val="19555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5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67072"/>
        <c:axId val="35036746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67072"/>
        <c:axId val="350367464"/>
      </c:lineChart>
      <c:catAx>
        <c:axId val="350367072"/>
        <c:scaling>
          <c:orientation val="minMax"/>
        </c:scaling>
        <c:delete val="0"/>
        <c:axPos val="b"/>
        <c:numFmt formatCode="ge" sourceLinked="1"/>
        <c:majorTickMark val="none"/>
        <c:minorTickMark val="none"/>
        <c:tickLblPos val="none"/>
        <c:crossAx val="350367464"/>
        <c:crosses val="autoZero"/>
        <c:auto val="0"/>
        <c:lblAlgn val="ctr"/>
        <c:lblOffset val="100"/>
        <c:noMultiLvlLbl val="1"/>
      </c:catAx>
      <c:valAx>
        <c:axId val="350367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68248"/>
        <c:axId val="35036864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68248"/>
        <c:axId val="350368640"/>
      </c:lineChart>
      <c:catAx>
        <c:axId val="350368248"/>
        <c:scaling>
          <c:orientation val="minMax"/>
        </c:scaling>
        <c:delete val="0"/>
        <c:axPos val="b"/>
        <c:numFmt formatCode="ge" sourceLinked="1"/>
        <c:majorTickMark val="none"/>
        <c:minorTickMark val="none"/>
        <c:tickLblPos val="none"/>
        <c:crossAx val="350368640"/>
        <c:crosses val="autoZero"/>
        <c:auto val="0"/>
        <c:lblAlgn val="ctr"/>
        <c:lblOffset val="100"/>
        <c:noMultiLvlLbl val="1"/>
      </c:catAx>
      <c:valAx>
        <c:axId val="35036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8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69424"/>
        <c:axId val="3503698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69424"/>
        <c:axId val="350369816"/>
      </c:lineChart>
      <c:catAx>
        <c:axId val="350369424"/>
        <c:scaling>
          <c:orientation val="minMax"/>
        </c:scaling>
        <c:delete val="0"/>
        <c:axPos val="b"/>
        <c:numFmt formatCode="ge" sourceLinked="1"/>
        <c:majorTickMark val="none"/>
        <c:minorTickMark val="none"/>
        <c:tickLblPos val="none"/>
        <c:crossAx val="350369816"/>
        <c:crosses val="autoZero"/>
        <c:auto val="0"/>
        <c:lblAlgn val="ctr"/>
        <c:lblOffset val="100"/>
        <c:noMultiLvlLbl val="1"/>
      </c:catAx>
      <c:valAx>
        <c:axId val="35036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94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20664"/>
        <c:axId val="35022105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20664"/>
        <c:axId val="350221056"/>
      </c:lineChart>
      <c:catAx>
        <c:axId val="350220664"/>
        <c:scaling>
          <c:orientation val="minMax"/>
        </c:scaling>
        <c:delete val="0"/>
        <c:axPos val="b"/>
        <c:numFmt formatCode="ge" sourceLinked="1"/>
        <c:majorTickMark val="none"/>
        <c:minorTickMark val="none"/>
        <c:tickLblPos val="none"/>
        <c:crossAx val="350221056"/>
        <c:crosses val="autoZero"/>
        <c:auto val="0"/>
        <c:lblAlgn val="ctr"/>
        <c:lblOffset val="100"/>
        <c:noMultiLvlLbl val="1"/>
      </c:catAx>
      <c:valAx>
        <c:axId val="35022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0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6.2</c:v>
                </c:pt>
                <c:pt idx="2">
                  <c:v>14.7</c:v>
                </c:pt>
                <c:pt idx="3">
                  <c:v>14.3</c:v>
                </c:pt>
                <c:pt idx="4">
                  <c:v>14.4</c:v>
                </c:pt>
              </c:numCache>
            </c:numRef>
          </c:val>
        </c:ser>
        <c:dLbls>
          <c:showLegendKey val="0"/>
          <c:showVal val="0"/>
          <c:showCatName val="0"/>
          <c:showSerName val="0"/>
          <c:showPercent val="0"/>
          <c:showBubbleSize val="0"/>
        </c:dLbls>
        <c:gapWidth val="180"/>
        <c:overlap val="-90"/>
        <c:axId val="350221840"/>
        <c:axId val="35022223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50221840"/>
        <c:axId val="350222232"/>
      </c:lineChart>
      <c:catAx>
        <c:axId val="350221840"/>
        <c:scaling>
          <c:orientation val="minMax"/>
        </c:scaling>
        <c:delete val="0"/>
        <c:axPos val="b"/>
        <c:numFmt formatCode="ge" sourceLinked="1"/>
        <c:majorTickMark val="none"/>
        <c:minorTickMark val="none"/>
        <c:tickLblPos val="none"/>
        <c:crossAx val="350222232"/>
        <c:crosses val="autoZero"/>
        <c:auto val="0"/>
        <c:lblAlgn val="ctr"/>
        <c:lblOffset val="100"/>
        <c:noMultiLvlLbl val="1"/>
      </c:catAx>
      <c:valAx>
        <c:axId val="35022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c:v>
                </c:pt>
                <c:pt idx="3">
                  <c:v>0.6</c:v>
                </c:pt>
                <c:pt idx="4">
                  <c:v>0.3</c:v>
                </c:pt>
              </c:numCache>
            </c:numRef>
          </c:val>
        </c:ser>
        <c:dLbls>
          <c:showLegendKey val="0"/>
          <c:showVal val="0"/>
          <c:showCatName val="0"/>
          <c:showSerName val="0"/>
          <c:showPercent val="0"/>
          <c:showBubbleSize val="0"/>
        </c:dLbls>
        <c:gapWidth val="180"/>
        <c:overlap val="-90"/>
        <c:axId val="350223016"/>
        <c:axId val="35022340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50223016"/>
        <c:axId val="350223408"/>
      </c:lineChart>
      <c:catAx>
        <c:axId val="350223016"/>
        <c:scaling>
          <c:orientation val="minMax"/>
        </c:scaling>
        <c:delete val="0"/>
        <c:axPos val="b"/>
        <c:numFmt formatCode="ge" sourceLinked="1"/>
        <c:majorTickMark val="none"/>
        <c:minorTickMark val="none"/>
        <c:tickLblPos val="none"/>
        <c:crossAx val="350223408"/>
        <c:crosses val="autoZero"/>
        <c:auto val="0"/>
        <c:lblAlgn val="ctr"/>
        <c:lblOffset val="100"/>
        <c:noMultiLvlLbl val="1"/>
      </c:catAx>
      <c:valAx>
        <c:axId val="35022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3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655.20000000000005</c:v>
                </c:pt>
                <c:pt idx="2">
                  <c:v>260.10000000000002</c:v>
                </c:pt>
                <c:pt idx="3">
                  <c:v>248.3</c:v>
                </c:pt>
                <c:pt idx="4">
                  <c:v>228.5</c:v>
                </c:pt>
              </c:numCache>
            </c:numRef>
          </c:val>
        </c:ser>
        <c:dLbls>
          <c:showLegendKey val="0"/>
          <c:showVal val="0"/>
          <c:showCatName val="0"/>
          <c:showSerName val="0"/>
          <c:showPercent val="0"/>
          <c:showBubbleSize val="0"/>
        </c:dLbls>
        <c:gapWidth val="180"/>
        <c:overlap val="-90"/>
        <c:axId val="350224192"/>
        <c:axId val="35055935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224192"/>
        <c:axId val="350559352"/>
      </c:lineChart>
      <c:catAx>
        <c:axId val="350224192"/>
        <c:scaling>
          <c:orientation val="minMax"/>
        </c:scaling>
        <c:delete val="0"/>
        <c:axPos val="b"/>
        <c:numFmt formatCode="ge" sourceLinked="1"/>
        <c:majorTickMark val="none"/>
        <c:minorTickMark val="none"/>
        <c:tickLblPos val="none"/>
        <c:crossAx val="350559352"/>
        <c:crosses val="autoZero"/>
        <c:auto val="0"/>
        <c:lblAlgn val="ctr"/>
        <c:lblOffset val="100"/>
        <c:noMultiLvlLbl val="1"/>
      </c:catAx>
      <c:valAx>
        <c:axId val="350559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24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2</c:v>
                </c:pt>
                <c:pt idx="2">
                  <c:v>7</c:v>
                </c:pt>
                <c:pt idx="3">
                  <c:v>12</c:v>
                </c:pt>
                <c:pt idx="4">
                  <c:v>17</c:v>
                </c:pt>
              </c:numCache>
            </c:numRef>
          </c:val>
        </c:ser>
        <c:dLbls>
          <c:showLegendKey val="0"/>
          <c:showVal val="0"/>
          <c:showCatName val="0"/>
          <c:showSerName val="0"/>
          <c:showPercent val="0"/>
          <c:showBubbleSize val="0"/>
        </c:dLbls>
        <c:gapWidth val="180"/>
        <c:overlap val="-90"/>
        <c:axId val="350560136"/>
        <c:axId val="3505605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560136"/>
        <c:axId val="350560528"/>
      </c:lineChart>
      <c:catAx>
        <c:axId val="350560136"/>
        <c:scaling>
          <c:orientation val="minMax"/>
        </c:scaling>
        <c:delete val="0"/>
        <c:axPos val="b"/>
        <c:numFmt formatCode="ge" sourceLinked="1"/>
        <c:majorTickMark val="none"/>
        <c:minorTickMark val="none"/>
        <c:tickLblPos val="none"/>
        <c:crossAx val="350560528"/>
        <c:crosses val="autoZero"/>
        <c:auto val="0"/>
        <c:lblAlgn val="ctr"/>
        <c:lblOffset val="100"/>
        <c:noMultiLvlLbl val="1"/>
      </c:catAx>
      <c:valAx>
        <c:axId val="35056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60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751</c:v>
                </c:pt>
                <c:pt idx="1">
                  <c:v>1160.2</c:v>
                </c:pt>
                <c:pt idx="2">
                  <c:v>416.1</c:v>
                </c:pt>
                <c:pt idx="3">
                  <c:v>492.4</c:v>
                </c:pt>
                <c:pt idx="4">
                  <c:v>346.1</c:v>
                </c:pt>
              </c:numCache>
            </c:numRef>
          </c:val>
        </c:ser>
        <c:dLbls>
          <c:showLegendKey val="0"/>
          <c:showVal val="0"/>
          <c:showCatName val="0"/>
          <c:showSerName val="0"/>
          <c:showPercent val="0"/>
          <c:showBubbleSize val="0"/>
        </c:dLbls>
        <c:gapWidth val="180"/>
        <c:overlap val="-90"/>
        <c:axId val="193714384"/>
        <c:axId val="1952598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3714384"/>
        <c:axId val="195259880"/>
      </c:lineChart>
      <c:catAx>
        <c:axId val="193714384"/>
        <c:scaling>
          <c:orientation val="minMax"/>
        </c:scaling>
        <c:delete val="0"/>
        <c:axPos val="b"/>
        <c:numFmt formatCode="ge" sourceLinked="1"/>
        <c:majorTickMark val="none"/>
        <c:minorTickMark val="none"/>
        <c:tickLblPos val="none"/>
        <c:crossAx val="195259880"/>
        <c:crosses val="autoZero"/>
        <c:auto val="0"/>
        <c:lblAlgn val="ctr"/>
        <c:lblOffset val="100"/>
        <c:noMultiLvlLbl val="1"/>
      </c:catAx>
      <c:valAx>
        <c:axId val="195259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714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561312"/>
        <c:axId val="35056170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561312"/>
        <c:axId val="350561704"/>
      </c:lineChart>
      <c:catAx>
        <c:axId val="350561312"/>
        <c:scaling>
          <c:orientation val="minMax"/>
        </c:scaling>
        <c:delete val="0"/>
        <c:axPos val="b"/>
        <c:numFmt formatCode="ge" sourceLinked="1"/>
        <c:majorTickMark val="none"/>
        <c:minorTickMark val="none"/>
        <c:tickLblPos val="none"/>
        <c:crossAx val="350561704"/>
        <c:crosses val="autoZero"/>
        <c:auto val="0"/>
        <c:lblAlgn val="ctr"/>
        <c:lblOffset val="100"/>
        <c:noMultiLvlLbl val="1"/>
      </c:catAx>
      <c:valAx>
        <c:axId val="350561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6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9177.9</c:v>
                </c:pt>
                <c:pt idx="1">
                  <c:v>9878.6</c:v>
                </c:pt>
                <c:pt idx="2">
                  <c:v>7927.6</c:v>
                </c:pt>
                <c:pt idx="3">
                  <c:v>8721</c:v>
                </c:pt>
                <c:pt idx="4">
                  <c:v>8274.5</c:v>
                </c:pt>
              </c:numCache>
            </c:numRef>
          </c:val>
        </c:ser>
        <c:dLbls>
          <c:showLegendKey val="0"/>
          <c:showVal val="0"/>
          <c:showCatName val="0"/>
          <c:showSerName val="0"/>
          <c:showPercent val="0"/>
          <c:showBubbleSize val="0"/>
        </c:dLbls>
        <c:gapWidth val="180"/>
        <c:overlap val="-90"/>
        <c:axId val="195260664"/>
        <c:axId val="19526105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95260664"/>
        <c:axId val="195261056"/>
      </c:lineChart>
      <c:catAx>
        <c:axId val="195260664"/>
        <c:scaling>
          <c:orientation val="minMax"/>
        </c:scaling>
        <c:delete val="0"/>
        <c:axPos val="b"/>
        <c:numFmt formatCode="ge" sourceLinked="1"/>
        <c:majorTickMark val="none"/>
        <c:minorTickMark val="none"/>
        <c:tickLblPos val="none"/>
        <c:crossAx val="195261056"/>
        <c:crosses val="autoZero"/>
        <c:auto val="0"/>
        <c:lblAlgn val="ctr"/>
        <c:lblOffset val="100"/>
        <c:noMultiLvlLbl val="1"/>
      </c:catAx>
      <c:valAx>
        <c:axId val="1952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260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1025763</c:v>
                </c:pt>
                <c:pt idx="1">
                  <c:v>1589451</c:v>
                </c:pt>
                <c:pt idx="2">
                  <c:v>1724853</c:v>
                </c:pt>
                <c:pt idx="3">
                  <c:v>1853266</c:v>
                </c:pt>
                <c:pt idx="4">
                  <c:v>1924841</c:v>
                </c:pt>
              </c:numCache>
            </c:numRef>
          </c:val>
        </c:ser>
        <c:dLbls>
          <c:showLegendKey val="0"/>
          <c:showVal val="0"/>
          <c:showCatName val="0"/>
          <c:showSerName val="0"/>
          <c:showPercent val="0"/>
          <c:showBubbleSize val="0"/>
        </c:dLbls>
        <c:gapWidth val="180"/>
        <c:overlap val="-90"/>
        <c:axId val="195261840"/>
        <c:axId val="19526223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195261840"/>
        <c:axId val="195262232"/>
      </c:lineChart>
      <c:catAx>
        <c:axId val="195261840"/>
        <c:scaling>
          <c:orientation val="minMax"/>
        </c:scaling>
        <c:delete val="0"/>
        <c:axPos val="b"/>
        <c:numFmt formatCode="ge" sourceLinked="1"/>
        <c:majorTickMark val="none"/>
        <c:minorTickMark val="none"/>
        <c:tickLblPos val="none"/>
        <c:crossAx val="195262232"/>
        <c:crosses val="autoZero"/>
        <c:auto val="0"/>
        <c:lblAlgn val="ctr"/>
        <c:lblOffset val="100"/>
        <c:noMultiLvlLbl val="1"/>
      </c:catAx>
      <c:valAx>
        <c:axId val="1952622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26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39.200000000000003</c:v>
                </c:pt>
                <c:pt idx="1">
                  <c:v>39.700000000000003</c:v>
                </c:pt>
                <c:pt idx="2">
                  <c:v>45.2</c:v>
                </c:pt>
                <c:pt idx="3">
                  <c:v>42.7</c:v>
                </c:pt>
                <c:pt idx="4">
                  <c:v>46.5</c:v>
                </c:pt>
              </c:numCache>
            </c:numRef>
          </c:val>
        </c:ser>
        <c:dLbls>
          <c:showLegendKey val="0"/>
          <c:showVal val="0"/>
          <c:showCatName val="0"/>
          <c:showSerName val="0"/>
          <c:showPercent val="0"/>
          <c:showBubbleSize val="0"/>
        </c:dLbls>
        <c:gapWidth val="180"/>
        <c:overlap val="-90"/>
        <c:axId val="195750080"/>
        <c:axId val="19575047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195750080"/>
        <c:axId val="195750472"/>
      </c:lineChart>
      <c:catAx>
        <c:axId val="195750080"/>
        <c:scaling>
          <c:orientation val="minMax"/>
        </c:scaling>
        <c:delete val="0"/>
        <c:axPos val="b"/>
        <c:numFmt formatCode="ge" sourceLinked="1"/>
        <c:majorTickMark val="none"/>
        <c:minorTickMark val="none"/>
        <c:tickLblPos val="none"/>
        <c:crossAx val="195750472"/>
        <c:crosses val="autoZero"/>
        <c:auto val="0"/>
        <c:lblAlgn val="ctr"/>
        <c:lblOffset val="100"/>
        <c:noMultiLvlLbl val="1"/>
      </c:catAx>
      <c:valAx>
        <c:axId val="19575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5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15.6</c:v>
                </c:pt>
                <c:pt idx="1">
                  <c:v>25.2</c:v>
                </c:pt>
                <c:pt idx="2">
                  <c:v>19.399999999999999</c:v>
                </c:pt>
                <c:pt idx="3">
                  <c:v>26.4</c:v>
                </c:pt>
                <c:pt idx="4">
                  <c:v>26.2</c:v>
                </c:pt>
              </c:numCache>
            </c:numRef>
          </c:val>
        </c:ser>
        <c:dLbls>
          <c:showLegendKey val="0"/>
          <c:showVal val="0"/>
          <c:showCatName val="0"/>
          <c:showSerName val="0"/>
          <c:showPercent val="0"/>
          <c:showBubbleSize val="0"/>
        </c:dLbls>
        <c:gapWidth val="180"/>
        <c:overlap val="-90"/>
        <c:axId val="195751256"/>
        <c:axId val="19575164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195751256"/>
        <c:axId val="195751648"/>
      </c:lineChart>
      <c:catAx>
        <c:axId val="195751256"/>
        <c:scaling>
          <c:orientation val="minMax"/>
        </c:scaling>
        <c:delete val="0"/>
        <c:axPos val="b"/>
        <c:numFmt formatCode="ge" sourceLinked="1"/>
        <c:majorTickMark val="none"/>
        <c:minorTickMark val="none"/>
        <c:tickLblPos val="none"/>
        <c:crossAx val="195751648"/>
        <c:crosses val="autoZero"/>
        <c:auto val="0"/>
        <c:lblAlgn val="ctr"/>
        <c:lblOffset val="100"/>
        <c:noMultiLvlLbl val="1"/>
      </c:catAx>
      <c:valAx>
        <c:axId val="19575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51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299.10000000000002</c:v>
                </c:pt>
                <c:pt idx="1">
                  <c:v>202.3</c:v>
                </c:pt>
                <c:pt idx="2">
                  <c:v>171.9</c:v>
                </c:pt>
                <c:pt idx="3">
                  <c:v>159.6</c:v>
                </c:pt>
                <c:pt idx="4">
                  <c:v>132.80000000000001</c:v>
                </c:pt>
              </c:numCache>
            </c:numRef>
          </c:val>
        </c:ser>
        <c:dLbls>
          <c:showLegendKey val="0"/>
          <c:showVal val="0"/>
          <c:showCatName val="0"/>
          <c:showSerName val="0"/>
          <c:showPercent val="0"/>
          <c:showBubbleSize val="0"/>
        </c:dLbls>
        <c:gapWidth val="180"/>
        <c:overlap val="-90"/>
        <c:axId val="195749296"/>
        <c:axId val="19574890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195749296"/>
        <c:axId val="195748904"/>
      </c:lineChart>
      <c:catAx>
        <c:axId val="195749296"/>
        <c:scaling>
          <c:orientation val="minMax"/>
        </c:scaling>
        <c:delete val="0"/>
        <c:axPos val="b"/>
        <c:numFmt formatCode="ge" sourceLinked="1"/>
        <c:majorTickMark val="none"/>
        <c:minorTickMark val="none"/>
        <c:tickLblPos val="none"/>
        <c:crossAx val="195748904"/>
        <c:crosses val="autoZero"/>
        <c:auto val="0"/>
        <c:lblAlgn val="ctr"/>
        <c:lblOffset val="100"/>
        <c:noMultiLvlLbl val="1"/>
      </c:catAx>
      <c:valAx>
        <c:axId val="19574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4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55.4</c:v>
                </c:pt>
                <c:pt idx="1">
                  <c:v>53.9</c:v>
                </c:pt>
                <c:pt idx="2">
                  <c:v>57.3</c:v>
                </c:pt>
                <c:pt idx="3">
                  <c:v>58.9</c:v>
                </c:pt>
                <c:pt idx="4">
                  <c:v>58.4</c:v>
                </c:pt>
              </c:numCache>
            </c:numRef>
          </c:val>
        </c:ser>
        <c:dLbls>
          <c:showLegendKey val="0"/>
          <c:showVal val="0"/>
          <c:showCatName val="0"/>
          <c:showSerName val="0"/>
          <c:showPercent val="0"/>
          <c:showBubbleSize val="0"/>
        </c:dLbls>
        <c:gapWidth val="180"/>
        <c:overlap val="-90"/>
        <c:axId val="195263408"/>
        <c:axId val="1952630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195263408"/>
        <c:axId val="195263016"/>
      </c:lineChart>
      <c:catAx>
        <c:axId val="195263408"/>
        <c:scaling>
          <c:orientation val="minMax"/>
        </c:scaling>
        <c:delete val="0"/>
        <c:axPos val="b"/>
        <c:numFmt formatCode="ge" sourceLinked="1"/>
        <c:majorTickMark val="none"/>
        <c:minorTickMark val="none"/>
        <c:tickLblPos val="none"/>
        <c:crossAx val="195263016"/>
        <c:crosses val="autoZero"/>
        <c:auto val="0"/>
        <c:lblAlgn val="ctr"/>
        <c:lblOffset val="100"/>
        <c:noMultiLvlLbl val="1"/>
      </c:catAx>
      <c:valAx>
        <c:axId val="195263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5263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187794"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69385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5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5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5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5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5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5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5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59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59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5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5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5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59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59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5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6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60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60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60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60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60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60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60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60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60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61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61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61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61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61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61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61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61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61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201" t="s">
        <v>6</v>
      </c>
      <c r="T2" s="202"/>
      <c r="U2" s="202"/>
      <c r="V2" s="202"/>
      <c r="W2" s="202"/>
      <c r="X2" s="202"/>
      <c r="Y2" s="202"/>
      <c r="Z2" s="202"/>
      <c r="AA2" s="202"/>
      <c r="AB2" s="202"/>
      <c r="AC2" s="202"/>
      <c r="AD2" s="202"/>
      <c r="AE2" s="202"/>
      <c r="AF2" s="202"/>
      <c r="AG2" s="202"/>
      <c r="AH2" s="203"/>
      <c r="AI2" s="1"/>
      <c r="AJ2" s="1"/>
      <c r="AK2" s="198" t="s">
        <v>7</v>
      </c>
      <c r="AL2" s="199"/>
      <c r="AM2" s="199"/>
      <c r="AN2" s="199"/>
      <c r="AO2" s="199"/>
      <c r="AP2" s="199"/>
      <c r="AQ2" s="200"/>
    </row>
    <row r="3" spans="1:43" ht="23.1" customHeight="1">
      <c r="A3" s="1"/>
      <c r="B3" s="181" t="str">
        <f>データ!I6</f>
        <v>法適用</v>
      </c>
      <c r="C3" s="182"/>
      <c r="D3" s="182"/>
      <c r="E3" s="182"/>
      <c r="F3" s="182" t="str">
        <f>データ!J6</f>
        <v>電気事業</v>
      </c>
      <c r="G3" s="182"/>
      <c r="H3" s="182"/>
      <c r="I3" s="182"/>
      <c r="J3" s="183" t="s">
        <v>183</v>
      </c>
      <c r="K3" s="183"/>
      <c r="L3" s="183"/>
      <c r="M3" s="183"/>
      <c r="N3" s="184">
        <f>データ!L6</f>
        <v>70.7</v>
      </c>
      <c r="O3" s="184"/>
      <c r="P3" s="184"/>
      <c r="Q3" s="185"/>
      <c r="R3" s="1"/>
      <c r="S3" s="186" t="s">
        <v>8</v>
      </c>
      <c r="T3" s="187"/>
      <c r="U3" s="187"/>
      <c r="V3" s="187"/>
      <c r="W3" s="187"/>
      <c r="X3" s="187"/>
      <c r="Y3" s="187"/>
      <c r="Z3" s="187"/>
      <c r="AA3" s="187"/>
      <c r="AB3" s="187"/>
      <c r="AC3" s="187"/>
      <c r="AD3" s="187"/>
      <c r="AE3" s="187"/>
      <c r="AF3" s="187"/>
      <c r="AG3" s="187"/>
      <c r="AH3" s="188"/>
      <c r="AI3" s="1"/>
      <c r="AJ3" s="1"/>
      <c r="AK3" s="113" t="s">
        <v>182</v>
      </c>
      <c r="AL3" s="175"/>
      <c r="AM3" s="175"/>
      <c r="AN3" s="175"/>
      <c r="AO3" s="175"/>
      <c r="AP3" s="175"/>
      <c r="AQ3" s="176"/>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9"/>
      <c r="T4" s="190"/>
      <c r="U4" s="190"/>
      <c r="V4" s="190"/>
      <c r="W4" s="190"/>
      <c r="X4" s="190"/>
      <c r="Y4" s="190"/>
      <c r="Z4" s="190"/>
      <c r="AA4" s="190"/>
      <c r="AB4" s="190"/>
      <c r="AC4" s="190"/>
      <c r="AD4" s="190"/>
      <c r="AE4" s="190"/>
      <c r="AF4" s="190"/>
      <c r="AG4" s="190"/>
      <c r="AH4" s="191"/>
      <c r="AI4" s="1"/>
      <c r="AJ4" s="1"/>
      <c r="AK4" s="177"/>
      <c r="AL4" s="175"/>
      <c r="AM4" s="175"/>
      <c r="AN4" s="175"/>
      <c r="AO4" s="175"/>
      <c r="AP4" s="175"/>
      <c r="AQ4" s="176"/>
    </row>
    <row r="5" spans="1:43" ht="23.1" customHeight="1">
      <c r="A5" s="1"/>
      <c r="B5" s="195">
        <f>データ!M6</f>
        <v>18</v>
      </c>
      <c r="C5" s="196"/>
      <c r="D5" s="196"/>
      <c r="E5" s="196"/>
      <c r="F5" s="169" t="str">
        <f>データ!N6</f>
        <v>-</v>
      </c>
      <c r="G5" s="169"/>
      <c r="H5" s="169"/>
      <c r="I5" s="169"/>
      <c r="J5" s="169" t="str">
        <f>データ!O6</f>
        <v>-</v>
      </c>
      <c r="K5" s="169"/>
      <c r="L5" s="169"/>
      <c r="M5" s="169"/>
      <c r="N5" s="169">
        <f>データ!P6</f>
        <v>1</v>
      </c>
      <c r="O5" s="169"/>
      <c r="P5" s="169"/>
      <c r="Q5" s="197"/>
      <c r="R5" s="1"/>
      <c r="S5" s="189"/>
      <c r="T5" s="190"/>
      <c r="U5" s="190"/>
      <c r="V5" s="190"/>
      <c r="W5" s="190"/>
      <c r="X5" s="190"/>
      <c r="Y5" s="190"/>
      <c r="Z5" s="190"/>
      <c r="AA5" s="190"/>
      <c r="AB5" s="190"/>
      <c r="AC5" s="190"/>
      <c r="AD5" s="190"/>
      <c r="AE5" s="190"/>
      <c r="AF5" s="190"/>
      <c r="AG5" s="190"/>
      <c r="AH5" s="191"/>
      <c r="AI5" s="1"/>
      <c r="AJ5" s="1"/>
      <c r="AK5" s="177"/>
      <c r="AL5" s="175"/>
      <c r="AM5" s="175"/>
      <c r="AN5" s="175"/>
      <c r="AO5" s="175"/>
      <c r="AP5" s="175"/>
      <c r="AQ5" s="176"/>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9"/>
      <c r="T6" s="190"/>
      <c r="U6" s="190"/>
      <c r="V6" s="190"/>
      <c r="W6" s="190"/>
      <c r="X6" s="190"/>
      <c r="Y6" s="190"/>
      <c r="Z6" s="190"/>
      <c r="AA6" s="190"/>
      <c r="AB6" s="190"/>
      <c r="AC6" s="190"/>
      <c r="AD6" s="190"/>
      <c r="AE6" s="190"/>
      <c r="AF6" s="190"/>
      <c r="AG6" s="190"/>
      <c r="AH6" s="191"/>
      <c r="AI6" s="1"/>
      <c r="AJ6" s="1"/>
      <c r="AK6" s="177"/>
      <c r="AL6" s="175"/>
      <c r="AM6" s="175"/>
      <c r="AN6" s="175"/>
      <c r="AO6" s="175"/>
      <c r="AP6" s="175"/>
      <c r="AQ6" s="176"/>
    </row>
    <row r="7" spans="1:43" ht="22.5" customHeight="1">
      <c r="A7" s="1"/>
      <c r="B7" s="168" t="str">
        <f>データ!Q6</f>
        <v>-</v>
      </c>
      <c r="C7" s="169"/>
      <c r="D7" s="169"/>
      <c r="E7" s="169"/>
      <c r="F7" s="170" t="s">
        <v>127</v>
      </c>
      <c r="G7" s="171"/>
      <c r="H7" s="171"/>
      <c r="I7" s="171"/>
      <c r="J7" s="172" t="s">
        <v>128</v>
      </c>
      <c r="K7" s="172"/>
      <c r="L7" s="172"/>
      <c r="M7" s="172"/>
      <c r="N7" s="173" t="str">
        <f>データ!T6</f>
        <v>無</v>
      </c>
      <c r="O7" s="173"/>
      <c r="P7" s="173"/>
      <c r="Q7" s="174"/>
      <c r="R7" s="1"/>
      <c r="S7" s="189"/>
      <c r="T7" s="190"/>
      <c r="U7" s="190"/>
      <c r="V7" s="190"/>
      <c r="W7" s="190"/>
      <c r="X7" s="190"/>
      <c r="Y7" s="190"/>
      <c r="Z7" s="190"/>
      <c r="AA7" s="190"/>
      <c r="AB7" s="190"/>
      <c r="AC7" s="190"/>
      <c r="AD7" s="190"/>
      <c r="AE7" s="190"/>
      <c r="AF7" s="190"/>
      <c r="AG7" s="190"/>
      <c r="AH7" s="191"/>
      <c r="AI7" s="1"/>
      <c r="AJ7" s="1"/>
      <c r="AK7" s="177"/>
      <c r="AL7" s="175"/>
      <c r="AM7" s="175"/>
      <c r="AN7" s="175"/>
      <c r="AO7" s="175"/>
      <c r="AP7" s="175"/>
      <c r="AQ7" s="176"/>
    </row>
    <row r="8" spans="1:43" ht="23.1" customHeight="1">
      <c r="A8" s="1"/>
      <c r="B8" s="155" t="s">
        <v>17</v>
      </c>
      <c r="C8" s="156"/>
      <c r="D8" s="156"/>
      <c r="E8" s="156"/>
      <c r="F8" s="156" t="s">
        <v>18</v>
      </c>
      <c r="G8" s="156"/>
      <c r="H8" s="156"/>
      <c r="I8" s="156"/>
      <c r="J8" s="156"/>
      <c r="K8" s="156"/>
      <c r="L8" s="156"/>
      <c r="M8" s="156"/>
      <c r="N8" s="156"/>
      <c r="O8" s="156"/>
      <c r="P8" s="156"/>
      <c r="Q8" s="157"/>
      <c r="R8" s="1"/>
      <c r="S8" s="189"/>
      <c r="T8" s="190"/>
      <c r="U8" s="190"/>
      <c r="V8" s="190"/>
      <c r="W8" s="190"/>
      <c r="X8" s="190"/>
      <c r="Y8" s="190"/>
      <c r="Z8" s="190"/>
      <c r="AA8" s="190"/>
      <c r="AB8" s="190"/>
      <c r="AC8" s="190"/>
      <c r="AD8" s="190"/>
      <c r="AE8" s="190"/>
      <c r="AF8" s="190"/>
      <c r="AG8" s="190"/>
      <c r="AH8" s="191"/>
      <c r="AI8" s="1"/>
      <c r="AJ8" s="1"/>
      <c r="AK8" s="177"/>
      <c r="AL8" s="175"/>
      <c r="AM8" s="175"/>
      <c r="AN8" s="175"/>
      <c r="AO8" s="175"/>
      <c r="AP8" s="175"/>
      <c r="AQ8" s="176"/>
    </row>
    <row r="9" spans="1:43" ht="23.1" customHeight="1" thickBot="1">
      <c r="A9" s="1"/>
      <c r="B9" s="158" t="s">
        <v>130</v>
      </c>
      <c r="C9" s="159"/>
      <c r="D9" s="159"/>
      <c r="E9" s="159"/>
      <c r="F9" s="160" t="str">
        <f>データ!V6</f>
        <v>-</v>
      </c>
      <c r="G9" s="160"/>
      <c r="H9" s="160"/>
      <c r="I9" s="160"/>
      <c r="J9" s="161"/>
      <c r="K9" s="161"/>
      <c r="L9" s="161"/>
      <c r="M9" s="161"/>
      <c r="N9" s="162"/>
      <c r="O9" s="162"/>
      <c r="P9" s="162"/>
      <c r="Q9" s="163"/>
      <c r="R9" s="1"/>
      <c r="S9" s="189"/>
      <c r="T9" s="190"/>
      <c r="U9" s="190"/>
      <c r="V9" s="190"/>
      <c r="W9" s="190"/>
      <c r="X9" s="190"/>
      <c r="Y9" s="190"/>
      <c r="Z9" s="190"/>
      <c r="AA9" s="190"/>
      <c r="AB9" s="190"/>
      <c r="AC9" s="190"/>
      <c r="AD9" s="190"/>
      <c r="AE9" s="190"/>
      <c r="AF9" s="190"/>
      <c r="AG9" s="190"/>
      <c r="AH9" s="191"/>
      <c r="AI9" s="1"/>
      <c r="AJ9" s="1"/>
      <c r="AK9" s="177"/>
      <c r="AL9" s="175"/>
      <c r="AM9" s="175"/>
      <c r="AN9" s="175"/>
      <c r="AO9" s="175"/>
      <c r="AP9" s="175"/>
      <c r="AQ9" s="176"/>
    </row>
    <row r="10" spans="1:43" ht="27" customHeight="1" thickBot="1">
      <c r="A10" s="1"/>
      <c r="B10" s="6" t="s">
        <v>19</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77"/>
      <c r="AL10" s="175"/>
      <c r="AM10" s="175"/>
      <c r="AN10" s="175"/>
      <c r="AO10" s="175"/>
      <c r="AP10" s="175"/>
      <c r="AQ10" s="176"/>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9"/>
      <c r="T11" s="190"/>
      <c r="U11" s="190"/>
      <c r="V11" s="190"/>
      <c r="W11" s="190"/>
      <c r="X11" s="190"/>
      <c r="Y11" s="190"/>
      <c r="Z11" s="190"/>
      <c r="AA11" s="190"/>
      <c r="AB11" s="190"/>
      <c r="AC11" s="190"/>
      <c r="AD11" s="190"/>
      <c r="AE11" s="190"/>
      <c r="AF11" s="190"/>
      <c r="AG11" s="190"/>
      <c r="AH11" s="191"/>
      <c r="AI11" s="1"/>
      <c r="AJ11" s="1"/>
      <c r="AK11" s="177"/>
      <c r="AL11" s="175"/>
      <c r="AM11" s="175"/>
      <c r="AN11" s="175"/>
      <c r="AO11" s="175"/>
      <c r="AP11" s="175"/>
      <c r="AQ11" s="176"/>
    </row>
    <row r="12" spans="1:43" ht="23.1" customHeight="1">
      <c r="A12" s="1"/>
      <c r="B12" s="155" t="s">
        <v>22</v>
      </c>
      <c r="C12" s="156"/>
      <c r="D12" s="156"/>
      <c r="E12" s="156"/>
      <c r="F12" s="151">
        <f>データ!W6</f>
        <v>211133</v>
      </c>
      <c r="G12" s="152"/>
      <c r="H12" s="151">
        <f>データ!X6</f>
        <v>223804</v>
      </c>
      <c r="I12" s="152"/>
      <c r="J12" s="151">
        <f>データ!Y6</f>
        <v>252563</v>
      </c>
      <c r="K12" s="152"/>
      <c r="L12" s="151">
        <f>データ!Z6</f>
        <v>238949</v>
      </c>
      <c r="M12" s="152"/>
      <c r="N12" s="153">
        <f>データ!AA6</f>
        <v>259949</v>
      </c>
      <c r="O12" s="154"/>
      <c r="P12" s="8"/>
      <c r="Q12" s="8"/>
      <c r="R12" s="1"/>
      <c r="S12" s="189"/>
      <c r="T12" s="190"/>
      <c r="U12" s="190"/>
      <c r="V12" s="190"/>
      <c r="W12" s="190"/>
      <c r="X12" s="190"/>
      <c r="Y12" s="190"/>
      <c r="Z12" s="190"/>
      <c r="AA12" s="190"/>
      <c r="AB12" s="190"/>
      <c r="AC12" s="190"/>
      <c r="AD12" s="190"/>
      <c r="AE12" s="190"/>
      <c r="AF12" s="190"/>
      <c r="AG12" s="190"/>
      <c r="AH12" s="191"/>
      <c r="AI12" s="1"/>
      <c r="AJ12" s="1"/>
      <c r="AK12" s="177"/>
      <c r="AL12" s="175"/>
      <c r="AM12" s="175"/>
      <c r="AN12" s="175"/>
      <c r="AO12" s="175"/>
      <c r="AP12" s="175"/>
      <c r="AQ12" s="176"/>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9"/>
      <c r="T13" s="190"/>
      <c r="U13" s="190"/>
      <c r="V13" s="190"/>
      <c r="W13" s="190"/>
      <c r="X13" s="190"/>
      <c r="Y13" s="190"/>
      <c r="Z13" s="190"/>
      <c r="AA13" s="190"/>
      <c r="AB13" s="190"/>
      <c r="AC13" s="190"/>
      <c r="AD13" s="190"/>
      <c r="AE13" s="190"/>
      <c r="AF13" s="190"/>
      <c r="AG13" s="190"/>
      <c r="AH13" s="191"/>
      <c r="AI13" s="1"/>
      <c r="AJ13" s="1"/>
      <c r="AK13" s="177"/>
      <c r="AL13" s="175"/>
      <c r="AM13" s="175"/>
      <c r="AN13" s="175"/>
      <c r="AO13" s="175"/>
      <c r="AP13" s="175"/>
      <c r="AQ13" s="176"/>
    </row>
    <row r="14" spans="1:43" ht="23.1" customHeight="1">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9"/>
      <c r="T14" s="190"/>
      <c r="U14" s="190"/>
      <c r="V14" s="190"/>
      <c r="W14" s="190"/>
      <c r="X14" s="190"/>
      <c r="Y14" s="190"/>
      <c r="Z14" s="190"/>
      <c r="AA14" s="190"/>
      <c r="AB14" s="190"/>
      <c r="AC14" s="190"/>
      <c r="AD14" s="190"/>
      <c r="AE14" s="190"/>
      <c r="AF14" s="190"/>
      <c r="AG14" s="190"/>
      <c r="AH14" s="191"/>
      <c r="AI14" s="1"/>
      <c r="AJ14" s="1"/>
      <c r="AK14" s="177"/>
      <c r="AL14" s="175"/>
      <c r="AM14" s="175"/>
      <c r="AN14" s="175"/>
      <c r="AO14" s="175"/>
      <c r="AP14" s="175"/>
      <c r="AQ14" s="176"/>
    </row>
    <row r="15" spans="1:43" ht="23.1" customHeight="1">
      <c r="A15" s="1"/>
      <c r="B15" s="141" t="s">
        <v>25</v>
      </c>
      <c r="C15" s="142"/>
      <c r="D15" s="142"/>
      <c r="E15" s="143"/>
      <c r="F15" s="144" t="str">
        <f>データ!AL6</f>
        <v>-</v>
      </c>
      <c r="G15" s="144"/>
      <c r="H15" s="144">
        <f>データ!AM6</f>
        <v>1907</v>
      </c>
      <c r="I15" s="144"/>
      <c r="J15" s="144">
        <f>データ!AN6</f>
        <v>4500</v>
      </c>
      <c r="K15" s="144"/>
      <c r="L15" s="144">
        <f>データ!AO6</f>
        <v>4393</v>
      </c>
      <c r="M15" s="144"/>
      <c r="N15" s="145">
        <f>データ!AP6</f>
        <v>4423</v>
      </c>
      <c r="O15" s="146"/>
      <c r="P15" s="8"/>
      <c r="Q15" s="8"/>
      <c r="R15" s="1"/>
      <c r="S15" s="189"/>
      <c r="T15" s="190"/>
      <c r="U15" s="190"/>
      <c r="V15" s="190"/>
      <c r="W15" s="190"/>
      <c r="X15" s="190"/>
      <c r="Y15" s="190"/>
      <c r="Z15" s="190"/>
      <c r="AA15" s="190"/>
      <c r="AB15" s="190"/>
      <c r="AC15" s="190"/>
      <c r="AD15" s="190"/>
      <c r="AE15" s="190"/>
      <c r="AF15" s="190"/>
      <c r="AG15" s="190"/>
      <c r="AH15" s="191"/>
      <c r="AI15" s="1"/>
      <c r="AJ15" s="1"/>
      <c r="AK15" s="177"/>
      <c r="AL15" s="175"/>
      <c r="AM15" s="175"/>
      <c r="AN15" s="175"/>
      <c r="AO15" s="175"/>
      <c r="AP15" s="175"/>
      <c r="AQ15" s="176"/>
    </row>
    <row r="16" spans="1:43" ht="23.1" customHeight="1" thickBot="1">
      <c r="A16" s="1"/>
      <c r="B16" s="134" t="s">
        <v>26</v>
      </c>
      <c r="C16" s="135"/>
      <c r="D16" s="135"/>
      <c r="E16" s="136"/>
      <c r="F16" s="147">
        <f>データ!AQ6</f>
        <v>211133</v>
      </c>
      <c r="G16" s="147"/>
      <c r="H16" s="147">
        <f>データ!AR6</f>
        <v>225711</v>
      </c>
      <c r="I16" s="147"/>
      <c r="J16" s="147">
        <f>データ!AS6</f>
        <v>257063</v>
      </c>
      <c r="K16" s="147"/>
      <c r="L16" s="147">
        <f>データ!AT6</f>
        <v>243342</v>
      </c>
      <c r="M16" s="147"/>
      <c r="N16" s="139">
        <f>データ!AU6</f>
        <v>264372</v>
      </c>
      <c r="O16" s="140"/>
      <c r="P16" s="8"/>
      <c r="Q16" s="8"/>
      <c r="R16" s="1"/>
      <c r="S16" s="189"/>
      <c r="T16" s="190"/>
      <c r="U16" s="190"/>
      <c r="V16" s="190"/>
      <c r="W16" s="190"/>
      <c r="X16" s="190"/>
      <c r="Y16" s="190"/>
      <c r="Z16" s="190"/>
      <c r="AA16" s="190"/>
      <c r="AB16" s="190"/>
      <c r="AC16" s="190"/>
      <c r="AD16" s="190"/>
      <c r="AE16" s="190"/>
      <c r="AF16" s="190"/>
      <c r="AG16" s="190"/>
      <c r="AH16" s="191"/>
      <c r="AI16" s="1"/>
      <c r="AJ16" s="1"/>
      <c r="AK16" s="177"/>
      <c r="AL16" s="175"/>
      <c r="AM16" s="175"/>
      <c r="AN16" s="175"/>
      <c r="AO16" s="175"/>
      <c r="AP16" s="175"/>
      <c r="AQ16" s="176"/>
    </row>
    <row r="17" spans="1:43" ht="15.6" customHeight="1" thickBot="1">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77"/>
      <c r="AL17" s="175"/>
      <c r="AM17" s="175"/>
      <c r="AN17" s="175"/>
      <c r="AO17" s="175"/>
      <c r="AP17" s="175"/>
      <c r="AQ17" s="176"/>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9"/>
      <c r="T18" s="190"/>
      <c r="U18" s="190"/>
      <c r="V18" s="190"/>
      <c r="W18" s="190"/>
      <c r="X18" s="190"/>
      <c r="Y18" s="190"/>
      <c r="Z18" s="190"/>
      <c r="AA18" s="190"/>
      <c r="AB18" s="190"/>
      <c r="AC18" s="190"/>
      <c r="AD18" s="190"/>
      <c r="AE18" s="190"/>
      <c r="AF18" s="190"/>
      <c r="AG18" s="190"/>
      <c r="AH18" s="191"/>
      <c r="AI18" s="1"/>
      <c r="AJ18" s="1"/>
      <c r="AK18" s="177"/>
      <c r="AL18" s="175"/>
      <c r="AM18" s="175"/>
      <c r="AN18" s="175"/>
      <c r="AO18" s="175"/>
      <c r="AP18" s="175"/>
      <c r="AQ18" s="176"/>
    </row>
    <row r="19" spans="1:43" ht="23.1" customHeight="1" thickBot="1">
      <c r="A19" s="1"/>
      <c r="B19" s="134" t="s">
        <v>29</v>
      </c>
      <c r="C19" s="135"/>
      <c r="D19" s="135"/>
      <c r="E19" s="136"/>
      <c r="F19" s="137">
        <f>データ!AV6</f>
        <v>1817729</v>
      </c>
      <c r="G19" s="137"/>
      <c r="H19" s="137"/>
      <c r="I19" s="137">
        <f>データ!AW6</f>
        <v>1462841</v>
      </c>
      <c r="J19" s="137"/>
      <c r="K19" s="137"/>
      <c r="L19" s="137">
        <f>データ!AX6</f>
        <v>3280570</v>
      </c>
      <c r="M19" s="137"/>
      <c r="N19" s="137"/>
      <c r="O19" s="138"/>
      <c r="P19" s="1"/>
      <c r="Q19" s="1"/>
      <c r="R19" s="1"/>
      <c r="S19" s="192"/>
      <c r="T19" s="193"/>
      <c r="U19" s="193"/>
      <c r="V19" s="193"/>
      <c r="W19" s="193"/>
      <c r="X19" s="193"/>
      <c r="Y19" s="193"/>
      <c r="Z19" s="193"/>
      <c r="AA19" s="193"/>
      <c r="AB19" s="193"/>
      <c r="AC19" s="193"/>
      <c r="AD19" s="193"/>
      <c r="AE19" s="193"/>
      <c r="AF19" s="193"/>
      <c r="AG19" s="193"/>
      <c r="AH19" s="194"/>
      <c r="AI19" s="1"/>
      <c r="AJ19" s="1"/>
      <c r="AK19" s="177"/>
      <c r="AL19" s="175"/>
      <c r="AM19" s="175"/>
      <c r="AN19" s="175"/>
      <c r="AO19" s="175"/>
      <c r="AP19" s="175"/>
      <c r="AQ19" s="17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7"/>
      <c r="AL20" s="175"/>
      <c r="AM20" s="175"/>
      <c r="AN20" s="175"/>
      <c r="AO20" s="175"/>
      <c r="AP20" s="175"/>
      <c r="AQ20" s="176"/>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7"/>
      <c r="AL21" s="175"/>
      <c r="AM21" s="175"/>
      <c r="AN21" s="175"/>
      <c r="AO21" s="175"/>
      <c r="AP21" s="175"/>
      <c r="AQ21" s="17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7"/>
      <c r="AL22" s="175"/>
      <c r="AM22" s="175"/>
      <c r="AN22" s="175"/>
      <c r="AO22" s="175"/>
      <c r="AP22" s="175"/>
      <c r="AQ22" s="176"/>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7"/>
      <c r="AL23" s="175"/>
      <c r="AM23" s="175"/>
      <c r="AN23" s="175"/>
      <c r="AO23" s="175"/>
      <c r="AP23" s="175"/>
      <c r="AQ23" s="17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7"/>
      <c r="AL24" s="175"/>
      <c r="AM24" s="175"/>
      <c r="AN24" s="175"/>
      <c r="AO24" s="175"/>
      <c r="AP24" s="175"/>
      <c r="AQ24" s="17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7"/>
      <c r="AL25" s="175"/>
      <c r="AM25" s="175"/>
      <c r="AN25" s="175"/>
      <c r="AO25" s="175"/>
      <c r="AP25" s="175"/>
      <c r="AQ25" s="17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7"/>
      <c r="AL26" s="175"/>
      <c r="AM26" s="175"/>
      <c r="AN26" s="175"/>
      <c r="AO26" s="175"/>
      <c r="AP26" s="175"/>
      <c r="AQ26" s="17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7"/>
      <c r="AL27" s="175"/>
      <c r="AM27" s="175"/>
      <c r="AN27" s="175"/>
      <c r="AO27" s="175"/>
      <c r="AP27" s="175"/>
      <c r="AQ27" s="17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7"/>
      <c r="AL28" s="175"/>
      <c r="AM28" s="175"/>
      <c r="AN28" s="175"/>
      <c r="AO28" s="175"/>
      <c r="AP28" s="175"/>
      <c r="AQ28" s="17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7"/>
      <c r="AL29" s="175"/>
      <c r="AM29" s="175"/>
      <c r="AN29" s="175"/>
      <c r="AO29" s="175"/>
      <c r="AP29" s="175"/>
      <c r="AQ29" s="17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7"/>
      <c r="AL30" s="175"/>
      <c r="AM30" s="175"/>
      <c r="AN30" s="175"/>
      <c r="AO30" s="175"/>
      <c r="AP30" s="175"/>
      <c r="AQ30" s="17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7"/>
      <c r="AL31" s="175"/>
      <c r="AM31" s="175"/>
      <c r="AN31" s="175"/>
      <c r="AO31" s="175"/>
      <c r="AP31" s="175"/>
      <c r="AQ31" s="17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7"/>
      <c r="AL32" s="175"/>
      <c r="AM32" s="175"/>
      <c r="AN32" s="175"/>
      <c r="AO32" s="175"/>
      <c r="AP32" s="175"/>
      <c r="AQ32" s="17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7"/>
      <c r="AL33" s="175"/>
      <c r="AM33" s="175"/>
      <c r="AN33" s="175"/>
      <c r="AO33" s="175"/>
      <c r="AP33" s="175"/>
      <c r="AQ33" s="17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7"/>
      <c r="AL34" s="175"/>
      <c r="AM34" s="175"/>
      <c r="AN34" s="175"/>
      <c r="AO34" s="175"/>
      <c r="AP34" s="175"/>
      <c r="AQ34" s="17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7"/>
      <c r="AL35" s="175"/>
      <c r="AM35" s="175"/>
      <c r="AN35" s="175"/>
      <c r="AO35" s="175"/>
      <c r="AP35" s="175"/>
      <c r="AQ35" s="17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7"/>
      <c r="AL36" s="175"/>
      <c r="AM36" s="175"/>
      <c r="AN36" s="175"/>
      <c r="AO36" s="175"/>
      <c r="AP36" s="175"/>
      <c r="AQ36" s="176"/>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7"/>
      <c r="AL37" s="175"/>
      <c r="AM37" s="175"/>
      <c r="AN37" s="175"/>
      <c r="AO37" s="175"/>
      <c r="AP37" s="175"/>
      <c r="AQ37" s="176"/>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8"/>
      <c r="AL38" s="179"/>
      <c r="AM38" s="179"/>
      <c r="AN38" s="179"/>
      <c r="AO38" s="179"/>
      <c r="AP38" s="179"/>
      <c r="AQ38" s="180"/>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32</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184</v>
      </c>
      <c r="AL40" s="114"/>
      <c r="AM40" s="114"/>
      <c r="AN40" s="114"/>
      <c r="AO40" s="114"/>
      <c r="AP40" s="114"/>
      <c r="AQ40" s="115"/>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35</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185</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330001</v>
      </c>
      <c r="D6" s="68" t="str">
        <f t="shared" si="6"/>
        <v>46</v>
      </c>
      <c r="E6" s="68" t="str">
        <f t="shared" si="6"/>
        <v>04</v>
      </c>
      <c r="F6" s="68" t="str">
        <f t="shared" si="6"/>
        <v>0</v>
      </c>
      <c r="G6" s="68" t="str">
        <f t="shared" si="6"/>
        <v>000</v>
      </c>
      <c r="H6" s="68" t="str">
        <f t="shared" si="6"/>
        <v>岡山県</v>
      </c>
      <c r="I6" s="68" t="str">
        <f t="shared" si="6"/>
        <v>法適用</v>
      </c>
      <c r="J6" s="68" t="str">
        <f t="shared" si="6"/>
        <v>電気事業</v>
      </c>
      <c r="K6" s="68" t="str">
        <f t="shared" si="6"/>
        <v/>
      </c>
      <c r="L6" s="69">
        <f t="shared" si="6"/>
        <v>70.7</v>
      </c>
      <c r="M6" s="70">
        <f t="shared" si="6"/>
        <v>18</v>
      </c>
      <c r="N6" s="70" t="str">
        <f t="shared" si="6"/>
        <v>-</v>
      </c>
      <c r="O6" s="70" t="str">
        <f t="shared" si="6"/>
        <v>-</v>
      </c>
      <c r="P6" s="70">
        <f t="shared" si="6"/>
        <v>1</v>
      </c>
      <c r="Q6" s="70" t="str">
        <f t="shared" si="6"/>
        <v>-</v>
      </c>
      <c r="R6" s="71" t="str">
        <f>R7</f>
        <v>平成31年3月31日　旭川第一発電所　ほか</v>
      </c>
      <c r="S6" s="72" t="str">
        <f t="shared" si="6"/>
        <v>平成29年10月31日　大町発電所</v>
      </c>
      <c r="T6" s="68" t="str">
        <f t="shared" si="6"/>
        <v>無</v>
      </c>
      <c r="U6" s="72" t="str">
        <f t="shared" si="6"/>
        <v>中国電力株式会社</v>
      </c>
      <c r="V6" s="69" t="str">
        <f t="shared" si="6"/>
        <v>-</v>
      </c>
      <c r="W6" s="70">
        <f>W7</f>
        <v>211133</v>
      </c>
      <c r="X6" s="70">
        <f t="shared" si="6"/>
        <v>223804</v>
      </c>
      <c r="Y6" s="70">
        <f t="shared" si="6"/>
        <v>252563</v>
      </c>
      <c r="Z6" s="70">
        <f t="shared" si="6"/>
        <v>238949</v>
      </c>
      <c r="AA6" s="70">
        <f t="shared" si="6"/>
        <v>259949</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1907</v>
      </c>
      <c r="AN6" s="70">
        <f t="shared" si="6"/>
        <v>4500</v>
      </c>
      <c r="AO6" s="70">
        <f t="shared" si="6"/>
        <v>4393</v>
      </c>
      <c r="AP6" s="70">
        <f t="shared" si="6"/>
        <v>4423</v>
      </c>
      <c r="AQ6" s="70">
        <f t="shared" si="6"/>
        <v>211133</v>
      </c>
      <c r="AR6" s="70">
        <f t="shared" si="6"/>
        <v>225711</v>
      </c>
      <c r="AS6" s="70">
        <f t="shared" si="6"/>
        <v>257063</v>
      </c>
      <c r="AT6" s="70">
        <f t="shared" si="6"/>
        <v>243342</v>
      </c>
      <c r="AU6" s="70">
        <f t="shared" si="6"/>
        <v>264372</v>
      </c>
      <c r="AV6" s="70">
        <f t="shared" si="6"/>
        <v>1817729</v>
      </c>
      <c r="AW6" s="70">
        <f t="shared" si="6"/>
        <v>1462841</v>
      </c>
      <c r="AX6" s="70">
        <f t="shared" si="6"/>
        <v>3280570</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70.7</v>
      </c>
      <c r="M7" s="80">
        <v>18</v>
      </c>
      <c r="N7" s="80" t="s">
        <v>126</v>
      </c>
      <c r="O7" s="81" t="s">
        <v>126</v>
      </c>
      <c r="P7" s="81">
        <v>1</v>
      </c>
      <c r="Q7" s="81" t="s">
        <v>126</v>
      </c>
      <c r="R7" s="82" t="s">
        <v>127</v>
      </c>
      <c r="S7" s="82" t="s">
        <v>128</v>
      </c>
      <c r="T7" s="83" t="s">
        <v>129</v>
      </c>
      <c r="U7" s="82" t="s">
        <v>130</v>
      </c>
      <c r="V7" s="79" t="s">
        <v>126</v>
      </c>
      <c r="W7" s="81">
        <v>211133</v>
      </c>
      <c r="X7" s="81">
        <v>223804</v>
      </c>
      <c r="Y7" s="81">
        <v>252563</v>
      </c>
      <c r="Z7" s="81">
        <v>238949</v>
      </c>
      <c r="AA7" s="81">
        <v>259949</v>
      </c>
      <c r="AB7" s="81" t="s">
        <v>126</v>
      </c>
      <c r="AC7" s="81" t="s">
        <v>126</v>
      </c>
      <c r="AD7" s="81" t="s">
        <v>126</v>
      </c>
      <c r="AE7" s="81" t="s">
        <v>126</v>
      </c>
      <c r="AF7" s="81" t="s">
        <v>126</v>
      </c>
      <c r="AG7" s="81" t="s">
        <v>126</v>
      </c>
      <c r="AH7" s="81" t="s">
        <v>126</v>
      </c>
      <c r="AI7" s="81" t="s">
        <v>126</v>
      </c>
      <c r="AJ7" s="81" t="s">
        <v>126</v>
      </c>
      <c r="AK7" s="81" t="s">
        <v>126</v>
      </c>
      <c r="AL7" s="81" t="s">
        <v>126</v>
      </c>
      <c r="AM7" s="81">
        <v>1907</v>
      </c>
      <c r="AN7" s="81">
        <v>4500</v>
      </c>
      <c r="AO7" s="81">
        <v>4393</v>
      </c>
      <c r="AP7" s="81">
        <v>4423</v>
      </c>
      <c r="AQ7" s="81">
        <v>211133</v>
      </c>
      <c r="AR7" s="81">
        <v>225711</v>
      </c>
      <c r="AS7" s="81">
        <v>257063</v>
      </c>
      <c r="AT7" s="81">
        <v>243342</v>
      </c>
      <c r="AU7" s="81">
        <v>264372</v>
      </c>
      <c r="AV7" s="81">
        <v>1817729</v>
      </c>
      <c r="AW7" s="81">
        <v>1462841</v>
      </c>
      <c r="AX7" s="81">
        <v>3280570</v>
      </c>
      <c r="AY7" s="84">
        <v>109.2</v>
      </c>
      <c r="AZ7" s="84">
        <v>136.1</v>
      </c>
      <c r="BA7" s="84">
        <v>159.1</v>
      </c>
      <c r="BB7" s="84">
        <v>151.9</v>
      </c>
      <c r="BC7" s="84">
        <v>155</v>
      </c>
      <c r="BD7" s="84">
        <v>110.1</v>
      </c>
      <c r="BE7" s="84">
        <v>119.7</v>
      </c>
      <c r="BF7" s="84">
        <v>125.7</v>
      </c>
      <c r="BG7" s="84">
        <v>129.69999999999999</v>
      </c>
      <c r="BH7" s="84">
        <v>135.9</v>
      </c>
      <c r="BI7" s="84">
        <v>100</v>
      </c>
      <c r="BJ7" s="84">
        <v>116.2</v>
      </c>
      <c r="BK7" s="84">
        <v>144.6</v>
      </c>
      <c r="BL7" s="84">
        <v>168.4</v>
      </c>
      <c r="BM7" s="84">
        <v>159.30000000000001</v>
      </c>
      <c r="BN7" s="84">
        <v>161.5</v>
      </c>
      <c r="BO7" s="84">
        <v>112.7</v>
      </c>
      <c r="BP7" s="84">
        <v>121.8</v>
      </c>
      <c r="BQ7" s="84">
        <v>124.8</v>
      </c>
      <c r="BR7" s="84">
        <v>130.4</v>
      </c>
      <c r="BS7" s="84">
        <v>136.30000000000001</v>
      </c>
      <c r="BT7" s="84">
        <v>100</v>
      </c>
      <c r="BU7" s="84">
        <v>751</v>
      </c>
      <c r="BV7" s="84">
        <v>1160.2</v>
      </c>
      <c r="BW7" s="84">
        <v>416.1</v>
      </c>
      <c r="BX7" s="84">
        <v>492.4</v>
      </c>
      <c r="BY7" s="84">
        <v>346.1</v>
      </c>
      <c r="BZ7" s="84">
        <v>1317.9</v>
      </c>
      <c r="CA7" s="84">
        <v>992.4</v>
      </c>
      <c r="CB7" s="84">
        <v>638.79999999999995</v>
      </c>
      <c r="CC7" s="84">
        <v>716.7</v>
      </c>
      <c r="CD7" s="84">
        <v>688</v>
      </c>
      <c r="CE7" s="84">
        <v>100</v>
      </c>
      <c r="CF7" s="84">
        <v>9177.9</v>
      </c>
      <c r="CG7" s="84">
        <v>9878.6</v>
      </c>
      <c r="CH7" s="84">
        <v>7927.6</v>
      </c>
      <c r="CI7" s="84">
        <v>8721</v>
      </c>
      <c r="CJ7" s="84">
        <v>8274.5</v>
      </c>
      <c r="CK7" s="84">
        <v>7970</v>
      </c>
      <c r="CL7" s="84">
        <v>7914.4</v>
      </c>
      <c r="CM7" s="84">
        <v>7493.6</v>
      </c>
      <c r="CN7" s="84">
        <v>8014.2</v>
      </c>
      <c r="CO7" s="84">
        <v>8260</v>
      </c>
      <c r="CP7" s="81">
        <v>1025763</v>
      </c>
      <c r="CQ7" s="81">
        <v>1589451</v>
      </c>
      <c r="CR7" s="81">
        <v>1724853</v>
      </c>
      <c r="CS7" s="81">
        <v>1853266</v>
      </c>
      <c r="CT7" s="81">
        <v>1924841</v>
      </c>
      <c r="CU7" s="81">
        <v>1043769</v>
      </c>
      <c r="CV7" s="81">
        <v>1160012</v>
      </c>
      <c r="CW7" s="81">
        <v>1146099</v>
      </c>
      <c r="CX7" s="81">
        <v>1494682</v>
      </c>
      <c r="CY7" s="81">
        <v>1543942</v>
      </c>
      <c r="CZ7" s="81">
        <v>64930</v>
      </c>
      <c r="DA7" s="84">
        <v>39.200000000000003</v>
      </c>
      <c r="DB7" s="84">
        <v>39.700000000000003</v>
      </c>
      <c r="DC7" s="84">
        <v>45.2</v>
      </c>
      <c r="DD7" s="84">
        <v>42.7</v>
      </c>
      <c r="DE7" s="84">
        <v>46.5</v>
      </c>
      <c r="DF7" s="84">
        <v>37.299999999999997</v>
      </c>
      <c r="DG7" s="84">
        <v>36.299999999999997</v>
      </c>
      <c r="DH7" s="84">
        <v>38.4</v>
      </c>
      <c r="DI7" s="84">
        <v>37.700000000000003</v>
      </c>
      <c r="DJ7" s="84">
        <v>36.200000000000003</v>
      </c>
      <c r="DK7" s="84">
        <v>15.6</v>
      </c>
      <c r="DL7" s="84">
        <v>25.2</v>
      </c>
      <c r="DM7" s="84">
        <v>19.399999999999999</v>
      </c>
      <c r="DN7" s="84">
        <v>26.4</v>
      </c>
      <c r="DO7" s="84">
        <v>26.2</v>
      </c>
      <c r="DP7" s="84">
        <v>22.3</v>
      </c>
      <c r="DQ7" s="84">
        <v>22.1</v>
      </c>
      <c r="DR7" s="84">
        <v>21.1</v>
      </c>
      <c r="DS7" s="84">
        <v>20</v>
      </c>
      <c r="DT7" s="84">
        <v>18.2</v>
      </c>
      <c r="DU7" s="84">
        <v>299.10000000000002</v>
      </c>
      <c r="DV7" s="84">
        <v>202.3</v>
      </c>
      <c r="DW7" s="84">
        <v>171.9</v>
      </c>
      <c r="DX7" s="84">
        <v>159.6</v>
      </c>
      <c r="DY7" s="84">
        <v>132.80000000000001</v>
      </c>
      <c r="DZ7" s="84">
        <v>146.19999999999999</v>
      </c>
      <c r="EA7" s="84">
        <v>130.19999999999999</v>
      </c>
      <c r="EB7" s="84">
        <v>128.80000000000001</v>
      </c>
      <c r="EC7" s="84">
        <v>109.9</v>
      </c>
      <c r="ED7" s="84">
        <v>103.6</v>
      </c>
      <c r="EE7" s="84">
        <v>55.4</v>
      </c>
      <c r="EF7" s="84">
        <v>53.9</v>
      </c>
      <c r="EG7" s="84">
        <v>57.3</v>
      </c>
      <c r="EH7" s="84">
        <v>58.9</v>
      </c>
      <c r="EI7" s="84">
        <v>58.4</v>
      </c>
      <c r="EJ7" s="84">
        <v>57</v>
      </c>
      <c r="EK7" s="84">
        <v>57.7</v>
      </c>
      <c r="EL7" s="84">
        <v>59.8</v>
      </c>
      <c r="EM7" s="84">
        <v>59.6</v>
      </c>
      <c r="EN7" s="84">
        <v>60.3</v>
      </c>
      <c r="EO7" s="84">
        <v>12</v>
      </c>
      <c r="EP7" s="84">
        <v>42.1</v>
      </c>
      <c r="EQ7" s="84">
        <v>45.9</v>
      </c>
      <c r="ER7" s="84">
        <v>43.6</v>
      </c>
      <c r="ES7" s="84">
        <v>44.6</v>
      </c>
      <c r="ET7" s="84">
        <v>2.8</v>
      </c>
      <c r="EU7" s="84">
        <v>15.4</v>
      </c>
      <c r="EV7" s="84">
        <v>16.2</v>
      </c>
      <c r="EW7" s="84">
        <v>18.7</v>
      </c>
      <c r="EX7" s="84">
        <v>20.5</v>
      </c>
      <c r="EY7" s="81">
        <v>61430</v>
      </c>
      <c r="EZ7" s="84">
        <v>39.200000000000003</v>
      </c>
      <c r="FA7" s="84">
        <v>41.6</v>
      </c>
      <c r="FB7" s="84">
        <v>46.9</v>
      </c>
      <c r="FC7" s="84">
        <v>44.3</v>
      </c>
      <c r="FD7" s="84">
        <v>48.3</v>
      </c>
      <c r="FE7" s="84">
        <v>37.5</v>
      </c>
      <c r="FF7" s="84">
        <v>37</v>
      </c>
      <c r="FG7" s="84">
        <v>39.5</v>
      </c>
      <c r="FH7" s="84">
        <v>39.1</v>
      </c>
      <c r="FI7" s="84">
        <v>37.299999999999997</v>
      </c>
      <c r="FJ7" s="84">
        <v>15.6</v>
      </c>
      <c r="FK7" s="84">
        <v>25.9</v>
      </c>
      <c r="FL7" s="84">
        <v>20.7</v>
      </c>
      <c r="FM7" s="84">
        <v>28.4</v>
      </c>
      <c r="FN7" s="84">
        <v>28</v>
      </c>
      <c r="FO7" s="84">
        <v>23.1</v>
      </c>
      <c r="FP7" s="84">
        <v>22.6</v>
      </c>
      <c r="FQ7" s="84">
        <v>22</v>
      </c>
      <c r="FR7" s="84">
        <v>21.4</v>
      </c>
      <c r="FS7" s="84">
        <v>19.2</v>
      </c>
      <c r="FT7" s="84">
        <v>299.10000000000002</v>
      </c>
      <c r="FU7" s="84">
        <v>190.3</v>
      </c>
      <c r="FV7" s="84">
        <v>166.5</v>
      </c>
      <c r="FW7" s="84">
        <v>154.19999999999999</v>
      </c>
      <c r="FX7" s="84">
        <v>127.4</v>
      </c>
      <c r="FY7" s="84">
        <v>146</v>
      </c>
      <c r="FZ7" s="84">
        <v>120.9</v>
      </c>
      <c r="GA7" s="84">
        <v>105.7</v>
      </c>
      <c r="GB7" s="84">
        <v>89.4</v>
      </c>
      <c r="GC7" s="84">
        <v>83.2</v>
      </c>
      <c r="GD7" s="84">
        <v>55.4</v>
      </c>
      <c r="GE7" s="84">
        <v>56.8</v>
      </c>
      <c r="GF7" s="84">
        <v>60.1</v>
      </c>
      <c r="GG7" s="84">
        <v>61.5</v>
      </c>
      <c r="GH7" s="84">
        <v>60.7</v>
      </c>
      <c r="GI7" s="84">
        <v>57.6</v>
      </c>
      <c r="GJ7" s="84">
        <v>58.6</v>
      </c>
      <c r="GK7" s="84">
        <v>61.3</v>
      </c>
      <c r="GL7" s="84">
        <v>61.7</v>
      </c>
      <c r="GM7" s="84">
        <v>62.1</v>
      </c>
      <c r="GN7" s="84">
        <v>12</v>
      </c>
      <c r="GO7" s="84">
        <v>40.6</v>
      </c>
      <c r="GP7" s="84">
        <v>42.6</v>
      </c>
      <c r="GQ7" s="84">
        <v>40.1</v>
      </c>
      <c r="GR7" s="84">
        <v>41.4</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v>3500</v>
      </c>
      <c r="KW7" s="84" t="s">
        <v>126</v>
      </c>
      <c r="KX7" s="84">
        <v>6.2</v>
      </c>
      <c r="KY7" s="84">
        <v>14.7</v>
      </c>
      <c r="KZ7" s="84">
        <v>14.3</v>
      </c>
      <c r="LA7" s="84">
        <v>14.4</v>
      </c>
      <c r="LB7" s="84">
        <v>12.1</v>
      </c>
      <c r="LC7" s="84">
        <v>7.1</v>
      </c>
      <c r="LD7" s="84">
        <v>8.9</v>
      </c>
      <c r="LE7" s="84">
        <v>11.8</v>
      </c>
      <c r="LF7" s="84">
        <v>15.3</v>
      </c>
      <c r="LG7" s="84" t="s">
        <v>126</v>
      </c>
      <c r="LH7" s="84">
        <v>0</v>
      </c>
      <c r="LI7" s="84">
        <v>0</v>
      </c>
      <c r="LJ7" s="84">
        <v>0.6</v>
      </c>
      <c r="LK7" s="84">
        <v>0.3</v>
      </c>
      <c r="LL7" s="84">
        <v>1.4</v>
      </c>
      <c r="LM7" s="84">
        <v>8.6</v>
      </c>
      <c r="LN7" s="84">
        <v>2</v>
      </c>
      <c r="LO7" s="84">
        <v>1.4</v>
      </c>
      <c r="LP7" s="84">
        <v>2.9</v>
      </c>
      <c r="LQ7" s="84" t="s">
        <v>126</v>
      </c>
      <c r="LR7" s="84">
        <v>655.20000000000005</v>
      </c>
      <c r="LS7" s="84">
        <v>260.10000000000002</v>
      </c>
      <c r="LT7" s="84">
        <v>248.3</v>
      </c>
      <c r="LU7" s="84">
        <v>228.5</v>
      </c>
      <c r="LV7" s="84">
        <v>298.60000000000002</v>
      </c>
      <c r="LW7" s="84">
        <v>1092.0999999999999</v>
      </c>
      <c r="LX7" s="84">
        <v>1128.5999999999999</v>
      </c>
      <c r="LY7" s="84">
        <v>596.79999999999995</v>
      </c>
      <c r="LZ7" s="84">
        <v>510.2</v>
      </c>
      <c r="MA7" s="84" t="s">
        <v>126</v>
      </c>
      <c r="MB7" s="84">
        <v>2</v>
      </c>
      <c r="MC7" s="84">
        <v>7</v>
      </c>
      <c r="MD7" s="84">
        <v>12</v>
      </c>
      <c r="ME7" s="84">
        <v>17</v>
      </c>
      <c r="MF7" s="84">
        <v>1.7</v>
      </c>
      <c r="MG7" s="84">
        <v>2.9</v>
      </c>
      <c r="MH7" s="84">
        <v>3.4</v>
      </c>
      <c r="MI7" s="84">
        <v>5.6</v>
      </c>
      <c r="MJ7" s="84">
        <v>11.5</v>
      </c>
      <c r="MK7" s="84" t="s">
        <v>126</v>
      </c>
      <c r="ML7" s="84">
        <v>100</v>
      </c>
      <c r="MM7" s="84">
        <v>100</v>
      </c>
      <c r="MN7" s="84">
        <v>100</v>
      </c>
      <c r="MO7" s="84">
        <v>100</v>
      </c>
      <c r="MP7" s="84">
        <v>77.7</v>
      </c>
      <c r="MQ7" s="84">
        <v>100</v>
      </c>
      <c r="MR7" s="84">
        <v>100</v>
      </c>
      <c r="MS7" s="84">
        <v>100</v>
      </c>
      <c r="MT7" s="84">
        <v>100</v>
      </c>
      <c r="MU7" s="84">
        <v>18</v>
      </c>
      <c r="MV7" s="84">
        <v>18</v>
      </c>
      <c r="MW7" s="84">
        <v>18</v>
      </c>
      <c r="MX7" s="84">
        <v>18</v>
      </c>
      <c r="MY7" s="84" t="s">
        <v>126</v>
      </c>
      <c r="MZ7" s="84" t="s">
        <v>126</v>
      </c>
      <c r="NA7" s="84" t="s">
        <v>126</v>
      </c>
      <c r="NB7" s="84" t="s">
        <v>126</v>
      </c>
      <c r="NC7" s="84" t="s">
        <v>126</v>
      </c>
      <c r="ND7" s="84" t="s">
        <v>126</v>
      </c>
      <c r="NE7" s="84" t="s">
        <v>126</v>
      </c>
      <c r="NF7" s="84" t="s">
        <v>126</v>
      </c>
      <c r="NG7" s="84" t="s">
        <v>126</v>
      </c>
      <c r="NH7" s="84">
        <v>1</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f>IF(SUM($P$7,$NG$7:$NJ$7)=0,FALSE,TRUE)</f>
        <v>1</v>
      </c>
      <c r="MB8" s="88" t="s">
        <v>131</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（最大出力合計64,930kW）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（最大出力合計61,430kW）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（最大出力合計3,500kW）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109.2</v>
      </c>
      <c r="AZ11" s="96">
        <f>AZ7</f>
        <v>136.1</v>
      </c>
      <c r="BA11" s="96">
        <f>BA7</f>
        <v>159.1</v>
      </c>
      <c r="BB11" s="96">
        <f>BB7</f>
        <v>151.9</v>
      </c>
      <c r="BC11" s="96">
        <f>BC7</f>
        <v>155</v>
      </c>
      <c r="BD11" s="85"/>
      <c r="BE11" s="85"/>
      <c r="BF11" s="85"/>
      <c r="BG11" s="85"/>
      <c r="BH11" s="85"/>
      <c r="BI11" s="95" t="s">
        <v>140</v>
      </c>
      <c r="BJ11" s="96">
        <f>BJ7</f>
        <v>116.2</v>
      </c>
      <c r="BK11" s="96">
        <f>BK7</f>
        <v>144.6</v>
      </c>
      <c r="BL11" s="96">
        <f>BL7</f>
        <v>168.4</v>
      </c>
      <c r="BM11" s="96">
        <f>BM7</f>
        <v>159.30000000000001</v>
      </c>
      <c r="BN11" s="96">
        <f>BN7</f>
        <v>161.5</v>
      </c>
      <c r="BO11" s="85"/>
      <c r="BP11" s="85"/>
      <c r="BQ11" s="85"/>
      <c r="BR11" s="85"/>
      <c r="BS11" s="85"/>
      <c r="BT11" s="95" t="s">
        <v>141</v>
      </c>
      <c r="BU11" s="96">
        <f>BU7</f>
        <v>751</v>
      </c>
      <c r="BV11" s="96">
        <f>BV7</f>
        <v>1160.2</v>
      </c>
      <c r="BW11" s="96">
        <f>BW7</f>
        <v>416.1</v>
      </c>
      <c r="BX11" s="96">
        <f>BX7</f>
        <v>492.4</v>
      </c>
      <c r="BY11" s="96">
        <f>BY7</f>
        <v>346.1</v>
      </c>
      <c r="BZ11" s="85"/>
      <c r="CA11" s="85"/>
      <c r="CB11" s="85"/>
      <c r="CC11" s="85"/>
      <c r="CD11" s="85"/>
      <c r="CE11" s="95" t="s">
        <v>139</v>
      </c>
      <c r="CF11" s="96">
        <f>CF7</f>
        <v>9177.9</v>
      </c>
      <c r="CG11" s="96">
        <f>CG7</f>
        <v>9878.6</v>
      </c>
      <c r="CH11" s="96">
        <f>CH7</f>
        <v>7927.6</v>
      </c>
      <c r="CI11" s="96">
        <f>CI7</f>
        <v>8721</v>
      </c>
      <c r="CJ11" s="96">
        <f>CJ7</f>
        <v>8274.5</v>
      </c>
      <c r="CK11" s="85"/>
      <c r="CL11" s="85"/>
      <c r="CM11" s="85"/>
      <c r="CN11" s="85"/>
      <c r="CO11" s="95" t="s">
        <v>139</v>
      </c>
      <c r="CP11" s="97">
        <f>CP7</f>
        <v>1025763</v>
      </c>
      <c r="CQ11" s="97">
        <f>CQ7</f>
        <v>1589451</v>
      </c>
      <c r="CR11" s="97">
        <f>CR7</f>
        <v>1724853</v>
      </c>
      <c r="CS11" s="97">
        <f>CS7</f>
        <v>1853266</v>
      </c>
      <c r="CT11" s="97">
        <f>CT7</f>
        <v>1924841</v>
      </c>
      <c r="CU11" s="85"/>
      <c r="CV11" s="85"/>
      <c r="CW11" s="85"/>
      <c r="CX11" s="85"/>
      <c r="CY11" s="85"/>
      <c r="CZ11" s="95" t="s">
        <v>139</v>
      </c>
      <c r="DA11" s="96">
        <f>DA7</f>
        <v>39.200000000000003</v>
      </c>
      <c r="DB11" s="96">
        <f>DB7</f>
        <v>39.700000000000003</v>
      </c>
      <c r="DC11" s="96">
        <f>DC7</f>
        <v>45.2</v>
      </c>
      <c r="DD11" s="96">
        <f>DD7</f>
        <v>42.7</v>
      </c>
      <c r="DE11" s="96">
        <f>DE7</f>
        <v>46.5</v>
      </c>
      <c r="DF11" s="85"/>
      <c r="DG11" s="85"/>
      <c r="DH11" s="85"/>
      <c r="DI11" s="85"/>
      <c r="DJ11" s="95" t="s">
        <v>139</v>
      </c>
      <c r="DK11" s="96">
        <f>DK7</f>
        <v>15.6</v>
      </c>
      <c r="DL11" s="96">
        <f>DL7</f>
        <v>25.2</v>
      </c>
      <c r="DM11" s="96">
        <f>DM7</f>
        <v>19.399999999999999</v>
      </c>
      <c r="DN11" s="96">
        <f>DN7</f>
        <v>26.4</v>
      </c>
      <c r="DO11" s="96">
        <f>DO7</f>
        <v>26.2</v>
      </c>
      <c r="DP11" s="85"/>
      <c r="DQ11" s="85"/>
      <c r="DR11" s="85"/>
      <c r="DS11" s="85"/>
      <c r="DT11" s="95" t="s">
        <v>139</v>
      </c>
      <c r="DU11" s="96">
        <f>DU7</f>
        <v>299.10000000000002</v>
      </c>
      <c r="DV11" s="96">
        <f>DV7</f>
        <v>202.3</v>
      </c>
      <c r="DW11" s="96">
        <f>DW7</f>
        <v>171.9</v>
      </c>
      <c r="DX11" s="96">
        <f>DX7</f>
        <v>159.6</v>
      </c>
      <c r="DY11" s="96">
        <f>DY7</f>
        <v>132.80000000000001</v>
      </c>
      <c r="DZ11" s="85"/>
      <c r="EA11" s="85"/>
      <c r="EB11" s="85"/>
      <c r="EC11" s="85"/>
      <c r="ED11" s="95" t="s">
        <v>142</v>
      </c>
      <c r="EE11" s="96">
        <f>EE7</f>
        <v>55.4</v>
      </c>
      <c r="EF11" s="96">
        <f>EF7</f>
        <v>53.9</v>
      </c>
      <c r="EG11" s="96">
        <f>EG7</f>
        <v>57.3</v>
      </c>
      <c r="EH11" s="96">
        <f>EH7</f>
        <v>58.9</v>
      </c>
      <c r="EI11" s="96">
        <f>EI7</f>
        <v>58.4</v>
      </c>
      <c r="EJ11" s="85"/>
      <c r="EK11" s="85"/>
      <c r="EL11" s="85"/>
      <c r="EM11" s="85"/>
      <c r="EN11" s="95" t="s">
        <v>142</v>
      </c>
      <c r="EO11" s="96">
        <f>EO7</f>
        <v>12</v>
      </c>
      <c r="EP11" s="96">
        <f>EP7</f>
        <v>42.1</v>
      </c>
      <c r="EQ11" s="96">
        <f>EQ7</f>
        <v>45.9</v>
      </c>
      <c r="ER11" s="96">
        <f>ER7</f>
        <v>43.6</v>
      </c>
      <c r="ES11" s="96">
        <f>ES7</f>
        <v>44.6</v>
      </c>
      <c r="ET11" s="85"/>
      <c r="EU11" s="85"/>
      <c r="EV11" s="85"/>
      <c r="EW11" s="85"/>
      <c r="EX11" s="85"/>
      <c r="EY11" s="95" t="s">
        <v>143</v>
      </c>
      <c r="EZ11" s="96">
        <f>EZ7</f>
        <v>39.200000000000003</v>
      </c>
      <c r="FA11" s="96">
        <f>FA7</f>
        <v>41.6</v>
      </c>
      <c r="FB11" s="96">
        <f>FB7</f>
        <v>46.9</v>
      </c>
      <c r="FC11" s="96">
        <f>FC7</f>
        <v>44.3</v>
      </c>
      <c r="FD11" s="96">
        <f>FD7</f>
        <v>48.3</v>
      </c>
      <c r="FE11" s="85"/>
      <c r="FF11" s="85"/>
      <c r="FG11" s="85"/>
      <c r="FH11" s="85"/>
      <c r="FI11" s="95" t="s">
        <v>139</v>
      </c>
      <c r="FJ11" s="96">
        <f>FJ7</f>
        <v>15.6</v>
      </c>
      <c r="FK11" s="96">
        <f>FK7</f>
        <v>25.9</v>
      </c>
      <c r="FL11" s="96">
        <f>FL7</f>
        <v>20.7</v>
      </c>
      <c r="FM11" s="96">
        <f>FM7</f>
        <v>28.4</v>
      </c>
      <c r="FN11" s="96">
        <f>FN7</f>
        <v>28</v>
      </c>
      <c r="FO11" s="85"/>
      <c r="FP11" s="85"/>
      <c r="FQ11" s="85"/>
      <c r="FR11" s="85"/>
      <c r="FS11" s="95" t="s">
        <v>139</v>
      </c>
      <c r="FT11" s="96">
        <f>FT7</f>
        <v>299.10000000000002</v>
      </c>
      <c r="FU11" s="96">
        <f>FU7</f>
        <v>190.3</v>
      </c>
      <c r="FV11" s="96">
        <f>FV7</f>
        <v>166.5</v>
      </c>
      <c r="FW11" s="96">
        <f>FW7</f>
        <v>154.19999999999999</v>
      </c>
      <c r="FX11" s="96">
        <f>FX7</f>
        <v>127.4</v>
      </c>
      <c r="FY11" s="85"/>
      <c r="FZ11" s="85"/>
      <c r="GA11" s="85"/>
      <c r="GB11" s="85"/>
      <c r="GC11" s="95" t="s">
        <v>139</v>
      </c>
      <c r="GD11" s="96">
        <f>GD7</f>
        <v>55.4</v>
      </c>
      <c r="GE11" s="96">
        <f>GE7</f>
        <v>56.8</v>
      </c>
      <c r="GF11" s="96">
        <f>GF7</f>
        <v>60.1</v>
      </c>
      <c r="GG11" s="96">
        <f>GG7</f>
        <v>61.5</v>
      </c>
      <c r="GH11" s="96">
        <f>GH7</f>
        <v>60.7</v>
      </c>
      <c r="GI11" s="85"/>
      <c r="GJ11" s="85"/>
      <c r="GK11" s="85"/>
      <c r="GL11" s="85"/>
      <c r="GM11" s="95" t="s">
        <v>139</v>
      </c>
      <c r="GN11" s="96">
        <f>GN7</f>
        <v>12</v>
      </c>
      <c r="GO11" s="96">
        <f>GO7</f>
        <v>40.6</v>
      </c>
      <c r="GP11" s="96">
        <f>GP7</f>
        <v>42.6</v>
      </c>
      <c r="GQ11" s="96">
        <f>GQ7</f>
        <v>40.1</v>
      </c>
      <c r="GR11" s="96">
        <f>GR7</f>
        <v>41.4</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143</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144</v>
      </c>
      <c r="KB11" s="96" t="str">
        <f>KB7</f>
        <v>-</v>
      </c>
      <c r="KC11" s="96" t="str">
        <f>KC7</f>
        <v>-</v>
      </c>
      <c r="KD11" s="96" t="str">
        <f>KD7</f>
        <v>-</v>
      </c>
      <c r="KE11" s="96" t="str">
        <f>KE7</f>
        <v>-</v>
      </c>
      <c r="KF11" s="96" t="str">
        <f>KF7</f>
        <v>-</v>
      </c>
      <c r="KG11" s="85"/>
      <c r="KH11" s="85"/>
      <c r="KI11" s="85"/>
      <c r="KJ11" s="85"/>
      <c r="KK11" s="95" t="s">
        <v>145</v>
      </c>
      <c r="KL11" s="96" t="str">
        <f>KL7</f>
        <v>-</v>
      </c>
      <c r="KM11" s="96" t="str">
        <f>KM7</f>
        <v>-</v>
      </c>
      <c r="KN11" s="96" t="str">
        <f>KN7</f>
        <v>-</v>
      </c>
      <c r="KO11" s="96" t="str">
        <f>KO7</f>
        <v>-</v>
      </c>
      <c r="KP11" s="96" t="str">
        <f>KP7</f>
        <v>-</v>
      </c>
      <c r="KQ11" s="85"/>
      <c r="KR11" s="85"/>
      <c r="KS11" s="85"/>
      <c r="KT11" s="85"/>
      <c r="KU11" s="85"/>
      <c r="KV11" s="95" t="s">
        <v>145</v>
      </c>
      <c r="KW11" s="96" t="str">
        <f>KW7</f>
        <v>-</v>
      </c>
      <c r="KX11" s="96">
        <f>KX7</f>
        <v>6.2</v>
      </c>
      <c r="KY11" s="96">
        <f>KY7</f>
        <v>14.7</v>
      </c>
      <c r="KZ11" s="96">
        <f>KZ7</f>
        <v>14.3</v>
      </c>
      <c r="LA11" s="96">
        <f>LA7</f>
        <v>14.4</v>
      </c>
      <c r="LB11" s="85"/>
      <c r="LC11" s="85"/>
      <c r="LD11" s="85"/>
      <c r="LE11" s="85"/>
      <c r="LF11" s="95" t="s">
        <v>139</v>
      </c>
      <c r="LG11" s="96" t="str">
        <f>LG7</f>
        <v>-</v>
      </c>
      <c r="LH11" s="96">
        <f>LH7</f>
        <v>0</v>
      </c>
      <c r="LI11" s="96">
        <f>LI7</f>
        <v>0</v>
      </c>
      <c r="LJ11" s="96">
        <f>LJ7</f>
        <v>0.6</v>
      </c>
      <c r="LK11" s="96">
        <f>LK7</f>
        <v>0.3</v>
      </c>
      <c r="LL11" s="85"/>
      <c r="LM11" s="85"/>
      <c r="LN11" s="85"/>
      <c r="LO11" s="85"/>
      <c r="LP11" s="95" t="s">
        <v>139</v>
      </c>
      <c r="LQ11" s="96" t="str">
        <f>LQ7</f>
        <v>-</v>
      </c>
      <c r="LR11" s="96">
        <f>LR7</f>
        <v>655.20000000000005</v>
      </c>
      <c r="LS11" s="96">
        <f>LS7</f>
        <v>260.10000000000002</v>
      </c>
      <c r="LT11" s="96">
        <f>LT7</f>
        <v>248.3</v>
      </c>
      <c r="LU11" s="96">
        <f>LU7</f>
        <v>228.5</v>
      </c>
      <c r="LV11" s="85"/>
      <c r="LW11" s="85"/>
      <c r="LX11" s="85"/>
      <c r="LY11" s="85"/>
      <c r="LZ11" s="95" t="s">
        <v>139</v>
      </c>
      <c r="MA11" s="96" t="str">
        <f>MA7</f>
        <v>-</v>
      </c>
      <c r="MB11" s="96">
        <f>MB7</f>
        <v>2</v>
      </c>
      <c r="MC11" s="96">
        <f>MC7</f>
        <v>7</v>
      </c>
      <c r="MD11" s="96">
        <f>MD7</f>
        <v>12</v>
      </c>
      <c r="ME11" s="96">
        <f>ME7</f>
        <v>17</v>
      </c>
      <c r="MF11" s="85"/>
      <c r="MG11" s="85"/>
      <c r="MH11" s="85"/>
      <c r="MI11" s="85"/>
      <c r="MJ11" s="95" t="s">
        <v>146</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f>BD7</f>
        <v>110.1</v>
      </c>
      <c r="AZ12" s="96">
        <f>BE7</f>
        <v>119.7</v>
      </c>
      <c r="BA12" s="96">
        <f>BF7</f>
        <v>125.7</v>
      </c>
      <c r="BB12" s="96">
        <f>BG7</f>
        <v>129.69999999999999</v>
      </c>
      <c r="BC12" s="96">
        <f>BH7</f>
        <v>135.9</v>
      </c>
      <c r="BD12" s="85"/>
      <c r="BE12" s="85"/>
      <c r="BF12" s="85"/>
      <c r="BG12" s="85"/>
      <c r="BH12" s="85"/>
      <c r="BI12" s="95" t="s">
        <v>148</v>
      </c>
      <c r="BJ12" s="96">
        <f>BO7</f>
        <v>112.7</v>
      </c>
      <c r="BK12" s="96">
        <f>BP7</f>
        <v>121.8</v>
      </c>
      <c r="BL12" s="96">
        <f>BQ7</f>
        <v>124.8</v>
      </c>
      <c r="BM12" s="96">
        <f>BR7</f>
        <v>130.4</v>
      </c>
      <c r="BN12" s="96">
        <f>BS7</f>
        <v>136.30000000000001</v>
      </c>
      <c r="BO12" s="85"/>
      <c r="BP12" s="85"/>
      <c r="BQ12" s="85"/>
      <c r="BR12" s="85"/>
      <c r="BS12" s="85"/>
      <c r="BT12" s="95" t="s">
        <v>148</v>
      </c>
      <c r="BU12" s="96">
        <f>BZ7</f>
        <v>1317.9</v>
      </c>
      <c r="BV12" s="96">
        <f>CA7</f>
        <v>992.4</v>
      </c>
      <c r="BW12" s="96">
        <f>CB7</f>
        <v>638.79999999999995</v>
      </c>
      <c r="BX12" s="96">
        <f>CC7</f>
        <v>716.7</v>
      </c>
      <c r="BY12" s="96">
        <f>CD7</f>
        <v>688</v>
      </c>
      <c r="BZ12" s="85"/>
      <c r="CA12" s="85"/>
      <c r="CB12" s="85"/>
      <c r="CC12" s="85"/>
      <c r="CD12" s="85"/>
      <c r="CE12" s="95" t="s">
        <v>148</v>
      </c>
      <c r="CF12" s="96">
        <f>CK7</f>
        <v>7970</v>
      </c>
      <c r="CG12" s="96">
        <f>CL7</f>
        <v>7914.4</v>
      </c>
      <c r="CH12" s="96">
        <f>CM7</f>
        <v>7493.6</v>
      </c>
      <c r="CI12" s="96">
        <f>CN7</f>
        <v>8014.2</v>
      </c>
      <c r="CJ12" s="96">
        <f>CO7</f>
        <v>8260</v>
      </c>
      <c r="CK12" s="85"/>
      <c r="CL12" s="85"/>
      <c r="CM12" s="85"/>
      <c r="CN12" s="85"/>
      <c r="CO12" s="95" t="s">
        <v>148</v>
      </c>
      <c r="CP12" s="97">
        <f>CU7</f>
        <v>1043769</v>
      </c>
      <c r="CQ12" s="97">
        <f>CV7</f>
        <v>1160012</v>
      </c>
      <c r="CR12" s="97">
        <f>CW7</f>
        <v>1146099</v>
      </c>
      <c r="CS12" s="97">
        <f>CX7</f>
        <v>1494682</v>
      </c>
      <c r="CT12" s="97">
        <f>CY7</f>
        <v>1543942</v>
      </c>
      <c r="CU12" s="85"/>
      <c r="CV12" s="85"/>
      <c r="CW12" s="85"/>
      <c r="CX12" s="85"/>
      <c r="CY12" s="85"/>
      <c r="CZ12" s="95" t="s">
        <v>148</v>
      </c>
      <c r="DA12" s="96">
        <f>DF7</f>
        <v>37.299999999999997</v>
      </c>
      <c r="DB12" s="96">
        <f>DG7</f>
        <v>36.299999999999997</v>
      </c>
      <c r="DC12" s="96">
        <f>DH7</f>
        <v>38.4</v>
      </c>
      <c r="DD12" s="96">
        <f>DI7</f>
        <v>37.700000000000003</v>
      </c>
      <c r="DE12" s="96">
        <f>DJ7</f>
        <v>36.200000000000003</v>
      </c>
      <c r="DF12" s="85"/>
      <c r="DG12" s="85"/>
      <c r="DH12" s="85"/>
      <c r="DI12" s="85"/>
      <c r="DJ12" s="95" t="s">
        <v>148</v>
      </c>
      <c r="DK12" s="96">
        <f>DP7</f>
        <v>22.3</v>
      </c>
      <c r="DL12" s="96">
        <f>DQ7</f>
        <v>22.1</v>
      </c>
      <c r="DM12" s="96">
        <f>DR7</f>
        <v>21.1</v>
      </c>
      <c r="DN12" s="96">
        <f>DS7</f>
        <v>20</v>
      </c>
      <c r="DO12" s="96">
        <f>DT7</f>
        <v>18.2</v>
      </c>
      <c r="DP12" s="85"/>
      <c r="DQ12" s="85"/>
      <c r="DR12" s="85"/>
      <c r="DS12" s="85"/>
      <c r="DT12" s="95" t="s">
        <v>148</v>
      </c>
      <c r="DU12" s="96">
        <f>DZ7</f>
        <v>146.19999999999999</v>
      </c>
      <c r="DV12" s="96">
        <f>EA7</f>
        <v>130.19999999999999</v>
      </c>
      <c r="DW12" s="96">
        <f>EB7</f>
        <v>128.80000000000001</v>
      </c>
      <c r="DX12" s="96">
        <f>EC7</f>
        <v>109.9</v>
      </c>
      <c r="DY12" s="96">
        <f>ED7</f>
        <v>103.6</v>
      </c>
      <c r="DZ12" s="85"/>
      <c r="EA12" s="85"/>
      <c r="EB12" s="85"/>
      <c r="EC12" s="85"/>
      <c r="ED12" s="95" t="s">
        <v>148</v>
      </c>
      <c r="EE12" s="96">
        <f>EJ7</f>
        <v>57</v>
      </c>
      <c r="EF12" s="96">
        <f>EK7</f>
        <v>57.7</v>
      </c>
      <c r="EG12" s="96">
        <f>EL7</f>
        <v>59.8</v>
      </c>
      <c r="EH12" s="96">
        <f>EM7</f>
        <v>59.6</v>
      </c>
      <c r="EI12" s="96">
        <f>EN7</f>
        <v>60.3</v>
      </c>
      <c r="EJ12" s="85"/>
      <c r="EK12" s="85"/>
      <c r="EL12" s="85"/>
      <c r="EM12" s="85"/>
      <c r="EN12" s="95" t="s">
        <v>148</v>
      </c>
      <c r="EO12" s="96">
        <f>ET7</f>
        <v>2.8</v>
      </c>
      <c r="EP12" s="96">
        <f>EU7</f>
        <v>15.4</v>
      </c>
      <c r="EQ12" s="96">
        <f>EV7</f>
        <v>16.2</v>
      </c>
      <c r="ER12" s="96">
        <f>EW7</f>
        <v>18.7</v>
      </c>
      <c r="ES12" s="96">
        <f>EX7</f>
        <v>20.5</v>
      </c>
      <c r="ET12" s="85"/>
      <c r="EU12" s="85"/>
      <c r="EV12" s="85"/>
      <c r="EW12" s="85"/>
      <c r="EX12" s="85"/>
      <c r="EY12" s="95" t="s">
        <v>149</v>
      </c>
      <c r="EZ12" s="96">
        <f>IF($EZ$8,FE7,"-")</f>
        <v>37.5</v>
      </c>
      <c r="FA12" s="96">
        <f>IF($EZ$8,FF7,"-")</f>
        <v>37</v>
      </c>
      <c r="FB12" s="96">
        <f>IF($EZ$8,FG7,"-")</f>
        <v>39.5</v>
      </c>
      <c r="FC12" s="96">
        <f>IF($EZ$8,FH7,"-")</f>
        <v>39.1</v>
      </c>
      <c r="FD12" s="96">
        <f>IF($EZ$8,FI7,"-")</f>
        <v>37.299999999999997</v>
      </c>
      <c r="FE12" s="85"/>
      <c r="FF12" s="85"/>
      <c r="FG12" s="85"/>
      <c r="FH12" s="85"/>
      <c r="FI12" s="95" t="s">
        <v>149</v>
      </c>
      <c r="FJ12" s="96">
        <f>IF($FJ$8,FO7,"-")</f>
        <v>23.1</v>
      </c>
      <c r="FK12" s="96">
        <f>IF($FJ$8,FP7,"-")</f>
        <v>22.6</v>
      </c>
      <c r="FL12" s="96">
        <f>IF($FJ$8,FQ7,"-")</f>
        <v>22</v>
      </c>
      <c r="FM12" s="96">
        <f>IF($FJ$8,FR7,"-")</f>
        <v>21.4</v>
      </c>
      <c r="FN12" s="96">
        <f>IF($FJ$8,FS7,"-")</f>
        <v>19.2</v>
      </c>
      <c r="FO12" s="85"/>
      <c r="FP12" s="85"/>
      <c r="FQ12" s="85"/>
      <c r="FR12" s="85"/>
      <c r="FS12" s="95" t="s">
        <v>149</v>
      </c>
      <c r="FT12" s="96">
        <f>IF($FT$8,FY7,"-")</f>
        <v>146</v>
      </c>
      <c r="FU12" s="96">
        <f>IF($FT$8,FZ7,"-")</f>
        <v>120.9</v>
      </c>
      <c r="FV12" s="96">
        <f>IF($FT$8,GA7,"-")</f>
        <v>105.7</v>
      </c>
      <c r="FW12" s="96">
        <f>IF($FT$8,GB7,"-")</f>
        <v>89.4</v>
      </c>
      <c r="FX12" s="96">
        <f>IF($FT$8,GC7,"-")</f>
        <v>83.2</v>
      </c>
      <c r="FY12" s="85"/>
      <c r="FZ12" s="85"/>
      <c r="GA12" s="85"/>
      <c r="GB12" s="85"/>
      <c r="GC12" s="95" t="s">
        <v>149</v>
      </c>
      <c r="GD12" s="96">
        <f>IF($GD$8,GI7,"-")</f>
        <v>57.6</v>
      </c>
      <c r="GE12" s="96">
        <f>IF($GD$8,GJ7,"-")</f>
        <v>58.6</v>
      </c>
      <c r="GF12" s="96">
        <f>IF($GD$8,GK7,"-")</f>
        <v>61.3</v>
      </c>
      <c r="GG12" s="96">
        <f>IF($GD$8,GL7,"-")</f>
        <v>61.7</v>
      </c>
      <c r="GH12" s="96">
        <f>IF($GD$8,GM7,"-")</f>
        <v>62.1</v>
      </c>
      <c r="GI12" s="85"/>
      <c r="GJ12" s="85"/>
      <c r="GK12" s="85"/>
      <c r="GL12" s="85"/>
      <c r="GM12" s="95" t="s">
        <v>149</v>
      </c>
      <c r="GN12" s="96">
        <f>IF($GN$8,GS7,"-")</f>
        <v>1.8</v>
      </c>
      <c r="GO12" s="96">
        <f>IF($GN$8,GT7,"-")</f>
        <v>12.3</v>
      </c>
      <c r="GP12" s="96">
        <f>IF($GN$8,GU7,"-")</f>
        <v>11.9</v>
      </c>
      <c r="GQ12" s="96">
        <f>IF($GN$8,GV7,"-")</f>
        <v>13.3</v>
      </c>
      <c r="GR12" s="96">
        <f>IF($GN$8,GW7,"-")</f>
        <v>14.4</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t="str">
        <f>IF($IX$8,JC7,"-")</f>
        <v>-</v>
      </c>
      <c r="IY12" s="96" t="str">
        <f>IF($IX$8,JD7,"-")</f>
        <v>-</v>
      </c>
      <c r="IZ12" s="96" t="str">
        <f>IF($IX$8,JE7,"-")</f>
        <v>-</v>
      </c>
      <c r="JA12" s="96" t="str">
        <f>IF($IX$8,JF7,"-")</f>
        <v>-</v>
      </c>
      <c r="JB12" s="96" t="str">
        <f>IF($IX$8,JG7,"-")</f>
        <v>-</v>
      </c>
      <c r="JC12" s="85"/>
      <c r="JD12" s="85"/>
      <c r="JE12" s="85"/>
      <c r="JF12" s="85"/>
      <c r="JG12" s="95" t="s">
        <v>149</v>
      </c>
      <c r="JH12" s="96" t="str">
        <f>IF($JH$8,JM7,"-")</f>
        <v>-</v>
      </c>
      <c r="JI12" s="96" t="str">
        <f>IF($JH$8,JN7,"-")</f>
        <v>-</v>
      </c>
      <c r="JJ12" s="96" t="str">
        <f>IF($JH$8,JO7,"-")</f>
        <v>-</v>
      </c>
      <c r="JK12" s="96" t="str">
        <f>IF($JH$8,JP7,"-")</f>
        <v>-</v>
      </c>
      <c r="JL12" s="96" t="str">
        <f>IF($JH$8,JQ7,"-")</f>
        <v>-</v>
      </c>
      <c r="JM12" s="85"/>
      <c r="JN12" s="85"/>
      <c r="JO12" s="85"/>
      <c r="JP12" s="85"/>
      <c r="JQ12" s="95" t="s">
        <v>149</v>
      </c>
      <c r="JR12" s="96" t="str">
        <f>IF($JR$8,JW7,"-")</f>
        <v>-</v>
      </c>
      <c r="JS12" s="96" t="str">
        <f>IF($JR$8,JX7,"-")</f>
        <v>-</v>
      </c>
      <c r="JT12" s="96" t="str">
        <f>IF($JR$8,JY7,"-")</f>
        <v>-</v>
      </c>
      <c r="JU12" s="96" t="str">
        <f>IF($JR$8,JZ7,"-")</f>
        <v>-</v>
      </c>
      <c r="JV12" s="96" t="str">
        <f>IF($JR$8,KA7,"-")</f>
        <v>-</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t="str">
        <f>IF($KL$8,KQ7,"-")</f>
        <v>-</v>
      </c>
      <c r="KM12" s="96" t="str">
        <f>IF($KL$8,KR7,"-")</f>
        <v>-</v>
      </c>
      <c r="KN12" s="96" t="str">
        <f>IF($KL$8,KS7,"-")</f>
        <v>-</v>
      </c>
      <c r="KO12" s="96" t="str">
        <f>IF($KL$8,KT7,"-")</f>
        <v>-</v>
      </c>
      <c r="KP12" s="96" t="str">
        <f>IF($KL$8,KU7,"-")</f>
        <v>-</v>
      </c>
      <c r="KQ12" s="85"/>
      <c r="KR12" s="85"/>
      <c r="KS12" s="85"/>
      <c r="KT12" s="85"/>
      <c r="KU12" s="85"/>
      <c r="KV12" s="95" t="s">
        <v>149</v>
      </c>
      <c r="KW12" s="96">
        <f>IF($KW$8,LB7,"-")</f>
        <v>12.1</v>
      </c>
      <c r="KX12" s="96">
        <f>IF($KW$8,LC7,"-")</f>
        <v>7.1</v>
      </c>
      <c r="KY12" s="96">
        <f>IF($KW$8,LD7,"-")</f>
        <v>8.9</v>
      </c>
      <c r="KZ12" s="96">
        <f>IF($KW$8,LE7,"-")</f>
        <v>11.8</v>
      </c>
      <c r="LA12" s="96">
        <f>IF($KW$8,LF7,"-")</f>
        <v>15.3</v>
      </c>
      <c r="LB12" s="85"/>
      <c r="LC12" s="85"/>
      <c r="LD12" s="85"/>
      <c r="LE12" s="85"/>
      <c r="LF12" s="95" t="s">
        <v>149</v>
      </c>
      <c r="LG12" s="96">
        <f>IF($LG$8,LL7,"-")</f>
        <v>1.4</v>
      </c>
      <c r="LH12" s="96">
        <f>IF($LG$8,LM7,"-")</f>
        <v>8.6</v>
      </c>
      <c r="LI12" s="96">
        <f>IF($LG$8,LN7,"-")</f>
        <v>2</v>
      </c>
      <c r="LJ12" s="96">
        <f>IF($LG$8,LO7,"-")</f>
        <v>1.4</v>
      </c>
      <c r="LK12" s="96">
        <f>IF($LG$8,LP7,"-")</f>
        <v>2.9</v>
      </c>
      <c r="LL12" s="85"/>
      <c r="LM12" s="85"/>
      <c r="LN12" s="85"/>
      <c r="LO12" s="85"/>
      <c r="LP12" s="95" t="s">
        <v>149</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149</v>
      </c>
      <c r="MA12" s="96">
        <f>IF($MA$8,MF7,"-")</f>
        <v>1.7</v>
      </c>
      <c r="MB12" s="96">
        <f>IF($MA$8,MG7,"-")</f>
        <v>2.9</v>
      </c>
      <c r="MC12" s="96">
        <f>IF($MA$8,MH7,"-")</f>
        <v>3.4</v>
      </c>
      <c r="MD12" s="96">
        <f>IF($MA$8,MI7,"-")</f>
        <v>5.6</v>
      </c>
      <c r="ME12" s="96">
        <f>IF($MA$8,MJ7,"-")</f>
        <v>11.5</v>
      </c>
      <c r="MF12" s="85"/>
      <c r="MG12" s="85"/>
      <c r="MH12" s="85"/>
      <c r="MI12" s="85"/>
      <c r="MJ12" s="95" t="s">
        <v>149</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150</v>
      </c>
      <c r="AY13" s="96">
        <f>$BI$7</f>
        <v>100</v>
      </c>
      <c r="AZ13" s="96">
        <f>$BI$7</f>
        <v>100</v>
      </c>
      <c r="BA13" s="96">
        <f>$BI$7</f>
        <v>100</v>
      </c>
      <c r="BB13" s="96">
        <f>$BI$7</f>
        <v>100</v>
      </c>
      <c r="BC13" s="96">
        <f>$BI$7</f>
        <v>100</v>
      </c>
      <c r="BD13" s="85"/>
      <c r="BE13" s="85"/>
      <c r="BF13" s="85"/>
      <c r="BG13" s="85"/>
      <c r="BH13" s="85"/>
      <c r="BI13" s="95" t="s">
        <v>150</v>
      </c>
      <c r="BJ13" s="96">
        <f>$BT$7</f>
        <v>100</v>
      </c>
      <c r="BK13" s="96">
        <f>$BT$7</f>
        <v>100</v>
      </c>
      <c r="BL13" s="96">
        <f>$BT$7</f>
        <v>100</v>
      </c>
      <c r="BM13" s="96">
        <f>$BT$7</f>
        <v>100</v>
      </c>
      <c r="BN13" s="96">
        <f>$BT$7</f>
        <v>100</v>
      </c>
      <c r="BO13" s="85"/>
      <c r="BP13" s="85"/>
      <c r="BQ13" s="85"/>
      <c r="BR13" s="85"/>
      <c r="BS13" s="85"/>
      <c r="BT13" s="95" t="s">
        <v>150</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151</v>
      </c>
      <c r="C14" s="100"/>
      <c r="D14" s="101"/>
      <c r="E14" s="100"/>
      <c r="F14" s="214" t="s">
        <v>152</v>
      </c>
      <c r="G14" s="21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153</v>
      </c>
      <c r="C15" s="204"/>
      <c r="D15" s="101"/>
      <c r="E15" s="98">
        <v>1</v>
      </c>
      <c r="F15" s="204" t="s">
        <v>14</v>
      </c>
      <c r="G15" s="204"/>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156</v>
      </c>
      <c r="C16" s="204"/>
      <c r="D16" s="101"/>
      <c r="E16" s="98">
        <f>E15+1</f>
        <v>2</v>
      </c>
      <c r="F16" s="204" t="s">
        <v>157</v>
      </c>
      <c r="G16" s="204"/>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159</v>
      </c>
      <c r="C17" s="204"/>
      <c r="D17" s="101"/>
      <c r="E17" s="98">
        <f t="shared" ref="E17" si="8">E16+1</f>
        <v>3</v>
      </c>
      <c r="F17" s="204" t="s">
        <v>160</v>
      </c>
      <c r="G17" s="204"/>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f>IF(AY7="-",NA(),AY7)</f>
        <v>109.2</v>
      </c>
      <c r="AZ17" s="107">
        <f t="shared" ref="AZ17:BC17" si="9">IF(AZ7="-",NA(),AZ7)</f>
        <v>136.1</v>
      </c>
      <c r="BA17" s="107">
        <f t="shared" si="9"/>
        <v>159.1</v>
      </c>
      <c r="BB17" s="107">
        <f t="shared" si="9"/>
        <v>151.9</v>
      </c>
      <c r="BC17" s="107">
        <f t="shared" si="9"/>
        <v>155</v>
      </c>
      <c r="BD17" s="101"/>
      <c r="BE17" s="101"/>
      <c r="BF17" s="101"/>
      <c r="BG17" s="101"/>
      <c r="BH17" s="101"/>
      <c r="BI17" s="106" t="s">
        <v>162</v>
      </c>
      <c r="BJ17" s="107">
        <f>IF(BJ7="-",NA(),BJ7)</f>
        <v>116.2</v>
      </c>
      <c r="BK17" s="107">
        <f t="shared" ref="BK17:BN17" si="10">IF(BK7="-",NA(),BK7)</f>
        <v>144.6</v>
      </c>
      <c r="BL17" s="107">
        <f t="shared" si="10"/>
        <v>168.4</v>
      </c>
      <c r="BM17" s="107">
        <f t="shared" si="10"/>
        <v>159.30000000000001</v>
      </c>
      <c r="BN17" s="107">
        <f t="shared" si="10"/>
        <v>161.5</v>
      </c>
      <c r="BO17" s="101"/>
      <c r="BP17" s="101"/>
      <c r="BQ17" s="101"/>
      <c r="BR17" s="101"/>
      <c r="BS17" s="101"/>
      <c r="BT17" s="106" t="s">
        <v>162</v>
      </c>
      <c r="BU17" s="107">
        <f>IF(BU7="-",NA(),BU7)</f>
        <v>751</v>
      </c>
      <c r="BV17" s="107">
        <f t="shared" ref="BV17:BY17" si="11">IF(BV7="-",NA(),BV7)</f>
        <v>1160.2</v>
      </c>
      <c r="BW17" s="107">
        <f t="shared" si="11"/>
        <v>416.1</v>
      </c>
      <c r="BX17" s="107">
        <f t="shared" si="11"/>
        <v>492.4</v>
      </c>
      <c r="BY17" s="107">
        <f t="shared" si="11"/>
        <v>346.1</v>
      </c>
      <c r="BZ17" s="101"/>
      <c r="CA17" s="101"/>
      <c r="CB17" s="101"/>
      <c r="CC17" s="101"/>
      <c r="CD17" s="101"/>
      <c r="CE17" s="106" t="s">
        <v>162</v>
      </c>
      <c r="CF17" s="107">
        <f>IF(CF7="-",NA(),CF7)</f>
        <v>9177.9</v>
      </c>
      <c r="CG17" s="107">
        <f t="shared" ref="CG17:CJ17" si="12">IF(CG7="-",NA(),CG7)</f>
        <v>9878.6</v>
      </c>
      <c r="CH17" s="107">
        <f t="shared" si="12"/>
        <v>7927.6</v>
      </c>
      <c r="CI17" s="107">
        <f t="shared" si="12"/>
        <v>8721</v>
      </c>
      <c r="CJ17" s="107">
        <f t="shared" si="12"/>
        <v>8274.5</v>
      </c>
      <c r="CK17" s="101"/>
      <c r="CL17" s="101"/>
      <c r="CM17" s="101"/>
      <c r="CN17" s="101"/>
      <c r="CO17" s="106" t="s">
        <v>162</v>
      </c>
      <c r="CP17" s="108">
        <f>IF(CP7="-",NA(),CP7)</f>
        <v>1025763</v>
      </c>
      <c r="CQ17" s="108">
        <f t="shared" ref="CQ17:CT17" si="13">IF(CQ7="-",NA(),CQ7)</f>
        <v>1589451</v>
      </c>
      <c r="CR17" s="108">
        <f t="shared" si="13"/>
        <v>1724853</v>
      </c>
      <c r="CS17" s="108">
        <f t="shared" si="13"/>
        <v>1853266</v>
      </c>
      <c r="CT17" s="108">
        <f t="shared" si="13"/>
        <v>1924841</v>
      </c>
      <c r="CU17" s="101"/>
      <c r="CV17" s="101"/>
      <c r="CW17" s="101"/>
      <c r="CX17" s="101"/>
      <c r="CY17" s="101"/>
      <c r="CZ17" s="106" t="s">
        <v>162</v>
      </c>
      <c r="DA17" s="107">
        <f>IF(DA7="-",NA(),DA7)</f>
        <v>39.200000000000003</v>
      </c>
      <c r="DB17" s="107">
        <f t="shared" ref="DB17:DE17" si="14">IF(DB7="-",NA(),DB7)</f>
        <v>39.700000000000003</v>
      </c>
      <c r="DC17" s="107">
        <f t="shared" si="14"/>
        <v>45.2</v>
      </c>
      <c r="DD17" s="107">
        <f t="shared" si="14"/>
        <v>42.7</v>
      </c>
      <c r="DE17" s="107">
        <f t="shared" si="14"/>
        <v>46.5</v>
      </c>
      <c r="DF17" s="101"/>
      <c r="DG17" s="101"/>
      <c r="DH17" s="101"/>
      <c r="DI17" s="101"/>
      <c r="DJ17" s="106" t="s">
        <v>162</v>
      </c>
      <c r="DK17" s="107">
        <f>IF(DK7="-",NA(),DK7)</f>
        <v>15.6</v>
      </c>
      <c r="DL17" s="107">
        <f t="shared" ref="DL17:DO17" si="15">IF(DL7="-",NA(),DL7)</f>
        <v>25.2</v>
      </c>
      <c r="DM17" s="107">
        <f t="shared" si="15"/>
        <v>19.399999999999999</v>
      </c>
      <c r="DN17" s="107">
        <f t="shared" si="15"/>
        <v>26.4</v>
      </c>
      <c r="DO17" s="107">
        <f t="shared" si="15"/>
        <v>26.2</v>
      </c>
      <c r="DP17" s="101"/>
      <c r="DQ17" s="101"/>
      <c r="DR17" s="101"/>
      <c r="DS17" s="101"/>
      <c r="DT17" s="106" t="s">
        <v>162</v>
      </c>
      <c r="DU17" s="107">
        <f>IF(DU7="-",NA(),DU7)</f>
        <v>299.10000000000002</v>
      </c>
      <c r="DV17" s="107">
        <f t="shared" ref="DV17:DY17" si="16">IF(DV7="-",NA(),DV7)</f>
        <v>202.3</v>
      </c>
      <c r="DW17" s="107">
        <f t="shared" si="16"/>
        <v>171.9</v>
      </c>
      <c r="DX17" s="107">
        <f t="shared" si="16"/>
        <v>159.6</v>
      </c>
      <c r="DY17" s="107">
        <f t="shared" si="16"/>
        <v>132.80000000000001</v>
      </c>
      <c r="DZ17" s="101"/>
      <c r="EA17" s="101"/>
      <c r="EB17" s="101"/>
      <c r="EC17" s="101"/>
      <c r="ED17" s="106" t="s">
        <v>162</v>
      </c>
      <c r="EE17" s="107">
        <f>IF(EE7="-",NA(),EE7)</f>
        <v>55.4</v>
      </c>
      <c r="EF17" s="107">
        <f t="shared" ref="EF17:EI17" si="17">IF(EF7="-",NA(),EF7)</f>
        <v>53.9</v>
      </c>
      <c r="EG17" s="107">
        <f t="shared" si="17"/>
        <v>57.3</v>
      </c>
      <c r="EH17" s="107">
        <f t="shared" si="17"/>
        <v>58.9</v>
      </c>
      <c r="EI17" s="107">
        <f t="shared" si="17"/>
        <v>58.4</v>
      </c>
      <c r="EJ17" s="101"/>
      <c r="EK17" s="101"/>
      <c r="EL17" s="101"/>
      <c r="EM17" s="101"/>
      <c r="EN17" s="106" t="s">
        <v>162</v>
      </c>
      <c r="EO17" s="107">
        <f>IF(EO7="-",NA(),EO7)</f>
        <v>12</v>
      </c>
      <c r="EP17" s="107">
        <f t="shared" ref="EP17:ES17" si="18">IF(EP7="-",NA(),EP7)</f>
        <v>42.1</v>
      </c>
      <c r="EQ17" s="107">
        <f t="shared" si="18"/>
        <v>45.9</v>
      </c>
      <c r="ER17" s="107">
        <f t="shared" si="18"/>
        <v>43.6</v>
      </c>
      <c r="ES17" s="107">
        <f t="shared" si="18"/>
        <v>44.6</v>
      </c>
      <c r="ET17" s="101"/>
      <c r="EU17" s="101"/>
      <c r="EV17" s="101"/>
      <c r="EW17" s="101"/>
      <c r="EX17" s="101"/>
      <c r="EY17" s="106" t="s">
        <v>162</v>
      </c>
      <c r="EZ17" s="107">
        <f>IF(EZ7="-",NA(),EZ7)</f>
        <v>39.200000000000003</v>
      </c>
      <c r="FA17" s="107">
        <f t="shared" ref="FA17:FD17" si="19">IF(FA7="-",NA(),FA7)</f>
        <v>41.6</v>
      </c>
      <c r="FB17" s="107">
        <f t="shared" si="19"/>
        <v>46.9</v>
      </c>
      <c r="FC17" s="107">
        <f t="shared" si="19"/>
        <v>44.3</v>
      </c>
      <c r="FD17" s="107">
        <f t="shared" si="19"/>
        <v>48.3</v>
      </c>
      <c r="FE17" s="101"/>
      <c r="FF17" s="101"/>
      <c r="FG17" s="101"/>
      <c r="FH17" s="101"/>
      <c r="FI17" s="106" t="s">
        <v>162</v>
      </c>
      <c r="FJ17" s="107">
        <f>IF(FJ7="-",NA(),FJ7)</f>
        <v>15.6</v>
      </c>
      <c r="FK17" s="107">
        <f t="shared" ref="FK17:FN17" si="20">IF(FK7="-",NA(),FK7)</f>
        <v>25.9</v>
      </c>
      <c r="FL17" s="107">
        <f t="shared" si="20"/>
        <v>20.7</v>
      </c>
      <c r="FM17" s="107">
        <f t="shared" si="20"/>
        <v>28.4</v>
      </c>
      <c r="FN17" s="107">
        <f t="shared" si="20"/>
        <v>28</v>
      </c>
      <c r="FO17" s="101"/>
      <c r="FP17" s="101"/>
      <c r="FQ17" s="101"/>
      <c r="FR17" s="101"/>
      <c r="FS17" s="106" t="s">
        <v>162</v>
      </c>
      <c r="FT17" s="107">
        <f>IF(FT7="-",NA(),FT7)</f>
        <v>299.10000000000002</v>
      </c>
      <c r="FU17" s="107">
        <f t="shared" ref="FU17:FX17" si="21">IF(FU7="-",NA(),FU7)</f>
        <v>190.3</v>
      </c>
      <c r="FV17" s="107">
        <f t="shared" si="21"/>
        <v>166.5</v>
      </c>
      <c r="FW17" s="107">
        <f t="shared" si="21"/>
        <v>154.19999999999999</v>
      </c>
      <c r="FX17" s="107">
        <f t="shared" si="21"/>
        <v>127.4</v>
      </c>
      <c r="FY17" s="101"/>
      <c r="FZ17" s="101"/>
      <c r="GA17" s="101"/>
      <c r="GB17" s="101"/>
      <c r="GC17" s="106" t="s">
        <v>162</v>
      </c>
      <c r="GD17" s="107">
        <f>IF(GD7="-",NA(),GD7)</f>
        <v>55.4</v>
      </c>
      <c r="GE17" s="107">
        <f t="shared" ref="GE17:GH17" si="22">IF(GE7="-",NA(),GE7)</f>
        <v>56.8</v>
      </c>
      <c r="GF17" s="107">
        <f t="shared" si="22"/>
        <v>60.1</v>
      </c>
      <c r="GG17" s="107">
        <f t="shared" si="22"/>
        <v>61.5</v>
      </c>
      <c r="GH17" s="107">
        <f t="shared" si="22"/>
        <v>60.7</v>
      </c>
      <c r="GI17" s="101"/>
      <c r="GJ17" s="101"/>
      <c r="GK17" s="101"/>
      <c r="GL17" s="101"/>
      <c r="GM17" s="106" t="s">
        <v>162</v>
      </c>
      <c r="GN17" s="107">
        <f>IF(GN7="-",NA(),GN7)</f>
        <v>12</v>
      </c>
      <c r="GO17" s="107">
        <f t="shared" ref="GO17:GR17" si="23">IF(GO7="-",NA(),GO7)</f>
        <v>40.6</v>
      </c>
      <c r="GP17" s="107">
        <f t="shared" si="23"/>
        <v>42.6</v>
      </c>
      <c r="GQ17" s="107">
        <f t="shared" si="23"/>
        <v>40.1</v>
      </c>
      <c r="GR17" s="107">
        <f t="shared" si="23"/>
        <v>41.4</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162</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162</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162</v>
      </c>
      <c r="KW17" s="107" t="e">
        <f>IF(KW7="-",NA(),KW7)</f>
        <v>#N/A</v>
      </c>
      <c r="KX17" s="107">
        <f t="shared" ref="KX17:LA17" si="34">IF(KX7="-",NA(),KX7)</f>
        <v>6.2</v>
      </c>
      <c r="KY17" s="107">
        <f t="shared" si="34"/>
        <v>14.7</v>
      </c>
      <c r="KZ17" s="107">
        <f t="shared" si="34"/>
        <v>14.3</v>
      </c>
      <c r="LA17" s="107">
        <f t="shared" si="34"/>
        <v>14.4</v>
      </c>
      <c r="LB17" s="101"/>
      <c r="LC17" s="101"/>
      <c r="LD17" s="101"/>
      <c r="LE17" s="101"/>
      <c r="LF17" s="106" t="s">
        <v>162</v>
      </c>
      <c r="LG17" s="107" t="e">
        <f>IF(LG7="-",NA(),LG7)</f>
        <v>#N/A</v>
      </c>
      <c r="LH17" s="107">
        <f t="shared" ref="LH17:LK17" si="35">IF(LH7="-",NA(),LH7)</f>
        <v>0</v>
      </c>
      <c r="LI17" s="107">
        <f t="shared" si="35"/>
        <v>0</v>
      </c>
      <c r="LJ17" s="107">
        <f t="shared" si="35"/>
        <v>0.6</v>
      </c>
      <c r="LK17" s="107">
        <f t="shared" si="35"/>
        <v>0.3</v>
      </c>
      <c r="LL17" s="101"/>
      <c r="LM17" s="101"/>
      <c r="LN17" s="101"/>
      <c r="LO17" s="101"/>
      <c r="LP17" s="106" t="s">
        <v>162</v>
      </c>
      <c r="LQ17" s="107" t="e">
        <f>IF(LQ7="-",NA(),LQ7)</f>
        <v>#N/A</v>
      </c>
      <c r="LR17" s="107">
        <f t="shared" ref="LR17:LU17" si="36">IF(LR7="-",NA(),LR7)</f>
        <v>655.20000000000005</v>
      </c>
      <c r="LS17" s="107">
        <f t="shared" si="36"/>
        <v>260.10000000000002</v>
      </c>
      <c r="LT17" s="107">
        <f t="shared" si="36"/>
        <v>248.3</v>
      </c>
      <c r="LU17" s="107">
        <f t="shared" si="36"/>
        <v>228.5</v>
      </c>
      <c r="LV17" s="101"/>
      <c r="LW17" s="101"/>
      <c r="LX17" s="101"/>
      <c r="LY17" s="101"/>
      <c r="LZ17" s="106" t="s">
        <v>162</v>
      </c>
      <c r="MA17" s="107" t="e">
        <f>IF(MA7="-",NA(),MA7)</f>
        <v>#N/A</v>
      </c>
      <c r="MB17" s="107">
        <f t="shared" ref="MB17:ME17" si="37">IF(MB7="-",NA(),MB7)</f>
        <v>2</v>
      </c>
      <c r="MC17" s="107">
        <f t="shared" si="37"/>
        <v>7</v>
      </c>
      <c r="MD17" s="107">
        <f t="shared" si="37"/>
        <v>12</v>
      </c>
      <c r="ME17" s="107">
        <f t="shared" si="37"/>
        <v>17</v>
      </c>
      <c r="MF17" s="101"/>
      <c r="MG17" s="101"/>
      <c r="MH17" s="101"/>
      <c r="MI17" s="101"/>
      <c r="MJ17" s="106" t="s">
        <v>162</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163</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164</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164</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164</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164</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164</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164</v>
      </c>
      <c r="DK18" s="107">
        <f>IF(DP7="-",NA(),DP7)</f>
        <v>22.3</v>
      </c>
      <c r="DL18" s="107">
        <f t="shared" ref="DL18:DO18" si="45">IF(DQ7="-",NA(),DQ7)</f>
        <v>22.1</v>
      </c>
      <c r="DM18" s="107">
        <f t="shared" si="45"/>
        <v>21.1</v>
      </c>
      <c r="DN18" s="107">
        <f t="shared" si="45"/>
        <v>20</v>
      </c>
      <c r="DO18" s="107">
        <f t="shared" si="45"/>
        <v>18.2</v>
      </c>
      <c r="DP18" s="101"/>
      <c r="DQ18" s="101"/>
      <c r="DR18" s="101"/>
      <c r="DS18" s="101"/>
      <c r="DT18" s="106" t="s">
        <v>164</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164</v>
      </c>
      <c r="EE18" s="107">
        <f>IF(EJ7="-",NA(),EJ7)</f>
        <v>57</v>
      </c>
      <c r="EF18" s="107">
        <f t="shared" ref="EF18:EI18" si="47">IF(EK7="-",NA(),EK7)</f>
        <v>57.7</v>
      </c>
      <c r="EG18" s="107">
        <f t="shared" si="47"/>
        <v>59.8</v>
      </c>
      <c r="EH18" s="107">
        <f t="shared" si="47"/>
        <v>59.6</v>
      </c>
      <c r="EI18" s="107">
        <f t="shared" si="47"/>
        <v>60.3</v>
      </c>
      <c r="EJ18" s="101"/>
      <c r="EK18" s="101"/>
      <c r="EL18" s="101"/>
      <c r="EM18" s="101"/>
      <c r="EN18" s="106" t="s">
        <v>164</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164</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164</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164</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164</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164</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164</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164</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164</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164</v>
      </c>
      <c r="LG18" s="107">
        <f>IF(OR(NOT($LG$8),LL7="-"),NA(),LL7)</f>
        <v>1.4</v>
      </c>
      <c r="LH18" s="107">
        <f>IF(OR(NOT($LG$8),LM7="-"),NA(),LM7)</f>
        <v>8.6</v>
      </c>
      <c r="LI18" s="107">
        <f>IF(OR(NOT($LG$8),LN7="-"),NA(),LN7)</f>
        <v>2</v>
      </c>
      <c r="LJ18" s="107">
        <f>IF(OR(NOT($LG$8),LO7="-"),NA(),LO7)</f>
        <v>1.4</v>
      </c>
      <c r="LK18" s="107">
        <f>IF(OR(NOT($LG$8),LP7="-"),NA(),LP7)</f>
        <v>2.9</v>
      </c>
      <c r="LL18" s="101"/>
      <c r="LM18" s="101"/>
      <c r="LN18" s="101"/>
      <c r="LO18" s="101"/>
      <c r="LP18" s="106" t="s">
        <v>164</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164</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164</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165</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150</v>
      </c>
      <c r="AY19" s="107">
        <f>$BI$7</f>
        <v>100</v>
      </c>
      <c r="AZ19" s="107">
        <f t="shared" ref="AZ19:BC19" si="49">$BI$7</f>
        <v>100</v>
      </c>
      <c r="BA19" s="107">
        <f t="shared" si="49"/>
        <v>100</v>
      </c>
      <c r="BB19" s="107">
        <f t="shared" si="49"/>
        <v>100</v>
      </c>
      <c r="BC19" s="107">
        <f t="shared" si="49"/>
        <v>100</v>
      </c>
      <c r="BD19" s="101"/>
      <c r="BE19" s="101"/>
      <c r="BF19" s="101"/>
      <c r="BG19" s="101"/>
      <c r="BH19" s="101"/>
      <c r="BI19" s="109" t="s">
        <v>150</v>
      </c>
      <c r="BJ19" s="107">
        <f>$BT$7</f>
        <v>100</v>
      </c>
      <c r="BK19" s="107">
        <f>$BT$7</f>
        <v>100</v>
      </c>
      <c r="BL19" s="107">
        <f>$BT$7</f>
        <v>100</v>
      </c>
      <c r="BM19" s="107">
        <f>$BT$7</f>
        <v>100</v>
      </c>
      <c r="BN19" s="107">
        <f>$BT$7</f>
        <v>100</v>
      </c>
      <c r="BO19" s="101"/>
      <c r="BP19" s="101"/>
      <c r="BQ19" s="101"/>
      <c r="BR19" s="101"/>
      <c r="BS19" s="101"/>
      <c r="BT19" s="109" t="s">
        <v>150</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166</v>
      </c>
      <c r="C20" s="204"/>
      <c r="D20" s="101"/>
    </row>
    <row r="21" spans="1:374">
      <c r="A21" s="98">
        <f t="shared" si="7"/>
        <v>7</v>
      </c>
      <c r="B21" s="204" t="s">
        <v>167</v>
      </c>
      <c r="C21" s="204"/>
      <c r="D21" s="101"/>
    </row>
    <row r="22" spans="1:374">
      <c r="A22" s="98">
        <f t="shared" si="7"/>
        <v>8</v>
      </c>
      <c r="B22" s="204" t="s">
        <v>168</v>
      </c>
      <c r="C22" s="204"/>
      <c r="D22" s="101"/>
      <c r="E22" s="205" t="s">
        <v>169</v>
      </c>
      <c r="F22" s="206"/>
      <c r="G22" s="206"/>
      <c r="H22" s="206"/>
      <c r="I22" s="207"/>
    </row>
    <row r="23" spans="1:374">
      <c r="A23" s="98">
        <f t="shared" si="7"/>
        <v>9</v>
      </c>
      <c r="B23" s="204" t="s">
        <v>170</v>
      </c>
      <c r="C23" s="204"/>
      <c r="D23" s="101"/>
      <c r="E23" s="208"/>
      <c r="F23" s="209"/>
      <c r="G23" s="209"/>
      <c r="H23" s="209"/>
      <c r="I23" s="210"/>
    </row>
    <row r="24" spans="1:374">
      <c r="A24" s="98">
        <f t="shared" si="7"/>
        <v>10</v>
      </c>
      <c r="B24" s="204" t="s">
        <v>171</v>
      </c>
      <c r="C24" s="204"/>
      <c r="D24" s="101"/>
      <c r="E24" s="208"/>
      <c r="F24" s="209"/>
      <c r="G24" s="209"/>
      <c r="H24" s="209"/>
      <c r="I24" s="210"/>
    </row>
    <row r="25" spans="1:374">
      <c r="A25" s="98">
        <f t="shared" si="7"/>
        <v>11</v>
      </c>
      <c r="B25" s="204" t="s">
        <v>172</v>
      </c>
      <c r="C25" s="204"/>
      <c r="D25" s="101"/>
      <c r="E25" s="208"/>
      <c r="F25" s="209"/>
      <c r="G25" s="209"/>
      <c r="H25" s="209"/>
      <c r="I25" s="210"/>
    </row>
    <row r="26" spans="1:374">
      <c r="A26" s="98">
        <f t="shared" si="7"/>
        <v>12</v>
      </c>
      <c r="B26" s="204" t="s">
        <v>173</v>
      </c>
      <c r="C26" s="204"/>
      <c r="D26" s="101"/>
      <c r="E26" s="208"/>
      <c r="F26" s="209"/>
      <c r="G26" s="209"/>
      <c r="H26" s="209"/>
      <c r="I26" s="210"/>
    </row>
    <row r="27" spans="1:374">
      <c r="A27" s="98">
        <f t="shared" si="7"/>
        <v>13</v>
      </c>
      <c r="B27" s="204" t="s">
        <v>174</v>
      </c>
      <c r="C27" s="204"/>
      <c r="D27" s="101"/>
      <c r="E27" s="208"/>
      <c r="F27" s="209"/>
      <c r="G27" s="209"/>
      <c r="H27" s="209"/>
      <c r="I27" s="210"/>
    </row>
    <row r="28" spans="1:374">
      <c r="A28" s="98">
        <f t="shared" si="7"/>
        <v>14</v>
      </c>
      <c r="B28" s="204" t="s">
        <v>175</v>
      </c>
      <c r="C28" s="204"/>
      <c r="D28" s="101"/>
      <c r="E28" s="208"/>
      <c r="F28" s="209"/>
      <c r="G28" s="209"/>
      <c r="H28" s="209"/>
      <c r="I28" s="210"/>
    </row>
    <row r="29" spans="1:374">
      <c r="A29" s="98">
        <f t="shared" si="7"/>
        <v>15</v>
      </c>
      <c r="B29" s="204" t="s">
        <v>176</v>
      </c>
      <c r="C29" s="204"/>
      <c r="D29" s="101"/>
      <c r="E29" s="208"/>
      <c r="F29" s="209"/>
      <c r="G29" s="209"/>
      <c r="H29" s="209"/>
      <c r="I29" s="210"/>
    </row>
    <row r="30" spans="1:374">
      <c r="A30" s="98">
        <f t="shared" si="7"/>
        <v>16</v>
      </c>
      <c r="B30" s="204" t="s">
        <v>177</v>
      </c>
      <c r="C30" s="204"/>
      <c r="D30" s="101"/>
      <c r="E30" s="208"/>
      <c r="F30" s="209"/>
      <c r="G30" s="209"/>
      <c r="H30" s="209"/>
      <c r="I30" s="210"/>
    </row>
    <row r="31" spans="1:374">
      <c r="A31" s="98">
        <f t="shared" si="7"/>
        <v>17</v>
      </c>
      <c r="B31" s="204" t="s">
        <v>178</v>
      </c>
      <c r="C31" s="204"/>
      <c r="D31" s="101"/>
      <c r="E31" s="208"/>
      <c r="F31" s="209"/>
      <c r="G31" s="209"/>
      <c r="H31" s="209"/>
      <c r="I31" s="210"/>
    </row>
    <row r="32" spans="1:374">
      <c r="A32" s="98">
        <f t="shared" si="7"/>
        <v>18</v>
      </c>
      <c r="B32" s="204" t="s">
        <v>179</v>
      </c>
      <c r="C32" s="204"/>
      <c r="D32" s="101"/>
      <c r="E32" s="208"/>
      <c r="F32" s="209"/>
      <c r="G32" s="209"/>
      <c r="H32" s="209"/>
      <c r="I32" s="210"/>
    </row>
    <row r="33" spans="1:9">
      <c r="A33" s="98">
        <f t="shared" si="7"/>
        <v>19</v>
      </c>
      <c r="B33" s="204" t="s">
        <v>180</v>
      </c>
      <c r="C33" s="204"/>
      <c r="D33" s="101"/>
      <c r="E33" s="208"/>
      <c r="F33" s="209"/>
      <c r="G33" s="209"/>
      <c r="H33" s="209"/>
      <c r="I33" s="210"/>
    </row>
    <row r="34" spans="1:9">
      <c r="A34" s="98">
        <f t="shared" si="7"/>
        <v>20</v>
      </c>
      <c r="B34" s="204" t="s">
        <v>181</v>
      </c>
      <c r="C34" s="204"/>
      <c r="D34" s="101"/>
      <c r="E34" s="208"/>
      <c r="F34" s="209"/>
      <c r="G34" s="209"/>
      <c r="H34" s="209"/>
      <c r="I34" s="210"/>
    </row>
    <row r="35" spans="1:9" ht="25.5" customHeight="1">
      <c r="E35" s="211"/>
      <c r="F35" s="212"/>
      <c r="G35" s="212"/>
      <c r="H35" s="212"/>
      <c r="I35" s="213"/>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2018-02-05T07:37:07Z</cp:lastPrinted>
  <dcterms:created xsi:type="dcterms:W3CDTF">2017-12-18T05:09:36Z</dcterms:created>
  <dcterms:modified xsi:type="dcterms:W3CDTF">2018-02-20T09:49:14Z</dcterms:modified>
  <cp:category/>
</cp:coreProperties>
</file>