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<sst xmlns="http://schemas.openxmlformats.org/spreadsheetml/2006/main" count="232" uniqueCount="120">
  <si>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</si>
  <si>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</si>
  <si>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</si>
  <si>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</si>
  <si>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</si>
  <si>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</si>
  <si>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</si>
  <si>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</si>
  <si>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</si>
  <si>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</si>
  <si>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</si>
  <si>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</si>
  <si>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</si>
  <si>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</si>
  <si>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</si>
  <si>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</si>
  <si>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</si>
  <si>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</si>
  <si>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</si>
  <si>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</si>
  <si>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</si>
  <si>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</si>
  <si>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</si>
  <si>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</si>
  <si>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</si>
  <si>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</si>
  <si>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</si>
  <si>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</si>
  <si>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</si>
  <si>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</si>
  <si>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</si>
  <si>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</si>
  <si>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</si>
  <si>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</si>
  <si>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</si>
  <si>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</si>
  <si>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</si>
  <si>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</si>
  <si>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</si>
  <si>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</si>
  <si>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</si>
  <si>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</si>
  <si>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</si>
  <si>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</si>
  <si>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</si>
  <si>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</si>
  <si>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</si>
  <si>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</si>
  <si>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</si>
  <si>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</si>
  <si>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</si>
  <si>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</si>
  <si>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</si>
  <si>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</si>
  <si>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</si>
  <si>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</si>
  <si>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</si>
  <si>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</si>
  <si>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</si>
  <si>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</si>
  <si>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</si>
  <si>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</si>
  <si>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</si>
  <si>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</si>
  <si>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</si>
  <si>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</si>
  <si>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</si>
  <si>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</si>
  <si>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</si>
  <si>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</si>
  <si>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</si>
  <si>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</si>
  <si>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</si>
  <si>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</si>
  <si>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</si>
  <si>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</si>
  <si>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</si>
  <si>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</si>
  <si>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</si>
  <si>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</si>
  <si>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</si>
  <si>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</si>
  <si>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</si>
  <si>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</si>
  <si>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</si>
  <si>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</si>
  <si>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</si>
  <si>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</si>
  <si>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</si>
  <si>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</si>
  <si>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</si>
  <si>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</si>
  <si>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</si>
  <si>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</si>
  <si>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</si>
  <si>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</si>
  <si>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</si>
  <si>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</si>
  <si>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</si>
  <si>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</si>
  <si>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</si>
  <si>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</si>
  <si>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</si>
  <si>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</si>
  <si>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</si>
  <si>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香川県</t>
  </si>
  <si>
    <t>法適用</t>
  </si>
  <si>
    <t>水道事業</t>
  </si>
  <si>
    <t>簡易水道事業</t>
  </si>
  <si>
    <t>C4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</si>
  <si>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</si>
  <si>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</si>
  <si>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</si>
  <si>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</si>
  <si>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</si>
  <si>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</si>
  <si>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大幅な経営の合理化を図った結果、平成16年度以降経常収支比率が100％を超えるようになり、ピーク時（平成15年度末）に83百万円余あった累積欠損金が、平成28年度末時点で、32百万円余にまで減少し、比較的安定した経営状況で推移しているように見える。
　しかし、単年度の利益剰余金は、全て累積欠損金の穴埋めに使用しているため、内部留保の蓄積が十分にできない状況において、資金ショートを起こさずに老朽化した管路・施設の更新・耐震化を早急に進める必要がある。
　そのため平成27年9月策定した更新・耐震化計画により、南海トラフ地震に備えた応急給水拠点となる配水池の耐震化を平成29年度までに行い、管路の更新を平成30年度～36年度に行うこととしており、健全経営を続けながら、着実に更新・耐震化を進めていく。</t>
    <rPh sb="298" eb="299">
      <t>ロ</t>
    </rPh>
    <phoneticPr fontId="4"/>
  </si>
  <si>
    <t xml:space="preserve">  ①有形固定資産減価償却率は類似団体平均値よりも高い数値であり、保有資産が法定耐用年数に近づいていることを示している。
　②管路経年化率及び③管路更新率について、当事業は規模が小さく内部留保が十分に蓄積できないこら、これまで管路を更新していないが、平成30年度以降は7年間の計画で管路を更新することとしている。
　</t>
    <rPh sb="69" eb="70">
      <t>オヨ</t>
    </rPh>
    <rPh sb="82" eb="83">
      <t>トウ</t>
    </rPh>
    <rPh sb="113" eb="115">
      <t>カンロ</t>
    </rPh>
    <rPh sb="116" eb="118">
      <t>コウシン</t>
    </rPh>
    <rPh sb="129" eb="131">
      <t>ネンド</t>
    </rPh>
    <rPh sb="131" eb="133">
      <t>イコウ</t>
    </rPh>
    <rPh sb="135" eb="136">
      <t>ネン</t>
    </rPh>
    <rPh sb="136" eb="137">
      <t>カン</t>
    </rPh>
    <rPh sb="138" eb="140">
      <t>ケイカク</t>
    </rPh>
    <rPh sb="141" eb="143">
      <t>カンロ</t>
    </rPh>
    <rPh sb="144" eb="146">
      <t>コウシン</t>
    </rPh>
    <phoneticPr fontId="4"/>
  </si>
  <si>
    <t>非設置</t>
    <rPh sb="0" eb="1">
      <t>ヒ</t>
    </rPh>
    <rPh sb="1" eb="3">
      <t>セッチ</t>
    </rPh>
    <phoneticPr fontId="4"/>
  </si>
  <si>
    <t xml:space="preserve">  ①経常収支比率は100％以上であることから、単年度の収支が黒字であることを示している。また、1年以内に支払うべき債務に対して支払うことができる現金等が確保できていることから、③流動比率は100%を超えている。　
　しかし、給水区域が山上に限定されるため、⑦施設利用率が類似団体平均値を下回っているが、今後も給水収益の増加が望めないため、健全な経営を続けられるように、更なる費用削減に取り組んでいく必要がある。
　また、企業債の繰上償還により④企業債残高対給水収益比率は0%となっており、②累積欠損金比率は、平成24年度末の386.90％から平成28年度末の240.57％まで減少している。経営合理化の結果、平成16年度以降は単年度黒字化を続けており、累積欠損金は減少傾向にあるが、累積欠損を解消するためにも、引続き経営の合理化に取り組んでいく必要がある。
　なお、⑤料金回収率が昨年度より6％減少したが、これは管路の老朽化により漏水が発生したことにより、費用が増加したためである。現在は、管路の補修で対応しているが、平成30年度からは塩化ビニル管の更新を予定している。
</t>
    <rPh sb="296" eb="298">
      <t>ケイエイ</t>
    </rPh>
    <rPh sb="298" eb="301">
      <t>ゴウリカ</t>
    </rPh>
    <rPh sb="302" eb="304">
      <t>ケッカ</t>
    </rPh>
    <rPh sb="305" eb="307">
      <t>ヘイセイ</t>
    </rPh>
    <rPh sb="309" eb="311">
      <t>ネンド</t>
    </rPh>
    <rPh sb="311" eb="313">
      <t>イコウ</t>
    </rPh>
    <rPh sb="314" eb="317">
      <t>タンネンド</t>
    </rPh>
    <rPh sb="317" eb="320">
      <t>クロジカ</t>
    </rPh>
    <rPh sb="321" eb="322">
      <t>ツヅ</t>
    </rPh>
    <rPh sb="327" eb="329">
      <t>ルイセキ</t>
    </rPh>
    <rPh sb="329" eb="331">
      <t>ケッソン</t>
    </rPh>
    <rPh sb="331" eb="332">
      <t>キン</t>
    </rPh>
    <rPh sb="333" eb="335">
      <t>ゲンショウ</t>
    </rPh>
    <rPh sb="335" eb="337">
      <t>ケイコウ</t>
    </rPh>
    <rPh sb="342" eb="344">
      <t>ルイセキ</t>
    </rPh>
    <rPh sb="344" eb="346">
      <t>ケッソン</t>
    </rPh>
    <rPh sb="347" eb="349">
      <t>カイショウ</t>
    </rPh>
    <rPh sb="356" eb="357">
      <t>ヒ</t>
    </rPh>
    <rPh sb="357" eb="358">
      <t>ツヅ</t>
    </rPh>
    <rPh sb="359" eb="361">
      <t>ケイエイ</t>
    </rPh>
    <rPh sb="362" eb="365">
      <t>ゴウリカ</t>
    </rPh>
    <rPh sb="366" eb="367">
      <t>ト</t>
    </rPh>
    <rPh sb="368" eb="369">
      <t>ク</t>
    </rPh>
    <rPh sb="373" eb="3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</si>
</sst>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2983240"/>
        <c:axId val="50298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4.6100000000000003</c:v>
                </c:pt>
                <c:pt idx="1">
                  <c:v>1.62</c:v>
                </c:pt>
                <c:pt idx="2">
                  <c:v>1.27</c:v>
                </c:pt>
                <c:pt idx="3">
                  <c:v>2.2200000000000002</c:v>
                </c:pt>
                <c:pt idx="4">
                  <c:v>1.77</c:v>
                </c:pt>
              </c:numCache>
            </c:numRef>
          </c:val>
          <c:smooth val="0"/>
        </c:ser>
        <c:dLbls>
          <c:showLegendKey val="0"/>
          <c:showVal val="0"/>
          <c:showCatName val="0"/>
          <c:showSerName val="0"/>
          <c:showPercent val="0"/>
          <c:showBubbleSize val="0"/>
        </c:dLbls>
        <c:marker val="1"/>
        <c:smooth val="0"/>
        <c:axId val="502983240"/>
        <c:axId val="502982064"/>
      </c:lineChart>
      <c:dateAx>
        <c:axId val="502983240"/>
        <c:scaling>
          <c:orientation val="minMax"/>
        </c:scaling>
        <c:delete val="1"/>
        <c:axPos val="b"/>
        <c:numFmt formatCode="ge" sourceLinked="1"/>
        <c:majorTickMark val="none"/>
        <c:minorTickMark val="none"/>
        <c:tickLblPos val="none"/>
        <c:crossAx val="502982064"/>
        <c:crosses val="autoZero"/>
        <c:auto val="1"/>
        <c:lblOffset val="100"/>
        <c:baseTimeUnit val="years"/>
      </c:dateAx>
      <c:valAx>
        <c:axId val="50298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26.85</c:v>
                </c:pt>
                <c:pt idx="1">
                  <c:v>28.83</c:v>
                </c:pt>
                <c:pt idx="2">
                  <c:v>28.64</c:v>
                </c:pt>
                <c:pt idx="3">
                  <c:v>32.81</c:v>
                </c:pt>
                <c:pt idx="4">
                  <c:v>33.92</c:v>
                </c:pt>
              </c:numCache>
            </c:numRef>
          </c:val>
        </c:ser>
        <c:dLbls>
          <c:showLegendKey val="0"/>
          <c:showVal val="0"/>
          <c:showCatName val="0"/>
          <c:showSerName val="0"/>
          <c:showPercent val="0"/>
          <c:showBubbleSize val="0"/>
        </c:dLbls>
        <c:gapWidth val="150"/>
        <c:axId val="501749032"/>
        <c:axId val="501742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65.150000000000006</c:v>
                </c:pt>
                <c:pt idx="1">
                  <c:v>56.75</c:v>
                </c:pt>
                <c:pt idx="2">
                  <c:v>47.92</c:v>
                </c:pt>
                <c:pt idx="3">
                  <c:v>49.29</c:v>
                </c:pt>
                <c:pt idx="4">
                  <c:v>44.35</c:v>
                </c:pt>
              </c:numCache>
            </c:numRef>
          </c:val>
          <c:smooth val="0"/>
        </c:ser>
        <c:dLbls>
          <c:showLegendKey val="0"/>
          <c:showVal val="0"/>
          <c:showCatName val="0"/>
          <c:showSerName val="0"/>
          <c:showPercent val="0"/>
          <c:showBubbleSize val="0"/>
        </c:dLbls>
        <c:marker val="1"/>
        <c:smooth val="0"/>
        <c:axId val="501749032"/>
        <c:axId val="501742760"/>
      </c:lineChart>
      <c:dateAx>
        <c:axId val="501749032"/>
        <c:scaling>
          <c:orientation val="minMax"/>
        </c:scaling>
        <c:delete val="1"/>
        <c:axPos val="b"/>
        <c:numFmt formatCode="ge" sourceLinked="1"/>
        <c:majorTickMark val="none"/>
        <c:minorTickMark val="none"/>
        <c:tickLblPos val="none"/>
        <c:crossAx val="501742760"/>
        <c:crosses val="autoZero"/>
        <c:auto val="1"/>
        <c:lblOffset val="100"/>
        <c:baseTimeUnit val="years"/>
      </c:dateAx>
      <c:valAx>
        <c:axId val="50174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100.35</c:v>
                </c:pt>
                <c:pt idx="1">
                  <c:v>91.98</c:v>
                </c:pt>
                <c:pt idx="2">
                  <c:v>92.87</c:v>
                </c:pt>
                <c:pt idx="3">
                  <c:v>82.09</c:v>
                </c:pt>
                <c:pt idx="4">
                  <c:v>76.430000000000007</c:v>
                </c:pt>
              </c:numCache>
            </c:numRef>
          </c:val>
        </c:ser>
        <c:dLbls>
          <c:showLegendKey val="0"/>
          <c:showVal val="0"/>
          <c:showCatName val="0"/>
          <c:showSerName val="0"/>
          <c:showPercent val="0"/>
          <c:showBubbleSize val="0"/>
        </c:dLbls>
        <c:gapWidth val="150"/>
        <c:axId val="501748248"/>
        <c:axId val="5017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84.84</c:v>
                </c:pt>
                <c:pt idx="1">
                  <c:v>77.34</c:v>
                </c:pt>
                <c:pt idx="2">
                  <c:v>73.08</c:v>
                </c:pt>
                <c:pt idx="3">
                  <c:v>69.94</c:v>
                </c:pt>
                <c:pt idx="4">
                  <c:v>77.3</c:v>
                </c:pt>
              </c:numCache>
            </c:numRef>
          </c:val>
          <c:smooth val="0"/>
        </c:ser>
        <c:dLbls>
          <c:showLegendKey val="0"/>
          <c:showVal val="0"/>
          <c:showCatName val="0"/>
          <c:showSerName val="0"/>
          <c:showPercent val="0"/>
          <c:showBubbleSize val="0"/>
        </c:dLbls>
        <c:marker val="1"/>
        <c:smooth val="0"/>
        <c:axId val="501748248"/>
        <c:axId val="501742368"/>
      </c:lineChart>
      <c:dateAx>
        <c:axId val="501748248"/>
        <c:scaling>
          <c:orientation val="minMax"/>
        </c:scaling>
        <c:delete val="1"/>
        <c:axPos val="b"/>
        <c:numFmt formatCode="ge" sourceLinked="1"/>
        <c:majorTickMark val="none"/>
        <c:minorTickMark val="none"/>
        <c:tickLblPos val="none"/>
        <c:crossAx val="501742368"/>
        <c:crosses val="autoZero"/>
        <c:auto val="1"/>
        <c:lblOffset val="100"/>
        <c:baseTimeUnit val="years"/>
      </c:dateAx>
      <c:valAx>
        <c:axId val="5017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129.68</c:v>
                </c:pt>
                <c:pt idx="1">
                  <c:v>127.96</c:v>
                </c:pt>
                <c:pt idx="2">
                  <c:v>127.05</c:v>
                </c:pt>
                <c:pt idx="3">
                  <c:v>113.3</c:v>
                </c:pt>
                <c:pt idx="4">
                  <c:v>107.87</c:v>
                </c:pt>
              </c:numCache>
            </c:numRef>
          </c:val>
        </c:ser>
        <c:dLbls>
          <c:showLegendKey val="0"/>
          <c:showVal val="0"/>
          <c:showCatName val="0"/>
          <c:showSerName val="0"/>
          <c:showPercent val="0"/>
          <c:showBubbleSize val="0"/>
        </c:dLbls>
        <c:gapWidth val="150"/>
        <c:axId val="502978928"/>
        <c:axId val="50297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112.12</c:v>
                </c:pt>
                <c:pt idx="1">
                  <c:v>97.78</c:v>
                </c:pt>
                <c:pt idx="2">
                  <c:v>102.93</c:v>
                </c:pt>
                <c:pt idx="3">
                  <c:v>93.17</c:v>
                </c:pt>
                <c:pt idx="4">
                  <c:v>99.38</c:v>
                </c:pt>
              </c:numCache>
            </c:numRef>
          </c:val>
          <c:smooth val="0"/>
        </c:ser>
        <c:dLbls>
          <c:showLegendKey val="0"/>
          <c:showVal val="0"/>
          <c:showCatName val="0"/>
          <c:showSerName val="0"/>
          <c:showPercent val="0"/>
          <c:showBubbleSize val="0"/>
        </c:dLbls>
        <c:marker val="1"/>
        <c:smooth val="0"/>
        <c:axId val="502978928"/>
        <c:axId val="502978536"/>
      </c:lineChart>
      <c:dateAx>
        <c:axId val="502978928"/>
        <c:scaling>
          <c:orientation val="minMax"/>
        </c:scaling>
        <c:delete val="1"/>
        <c:axPos val="b"/>
        <c:numFmt formatCode="ge" sourceLinked="1"/>
        <c:majorTickMark val="none"/>
        <c:minorTickMark val="none"/>
        <c:tickLblPos val="none"/>
        <c:crossAx val="502978536"/>
        <c:crosses val="autoZero"/>
        <c:auto val="1"/>
        <c:lblOffset val="100"/>
        <c:baseTimeUnit val="years"/>
      </c:dateAx>
      <c:valAx>
        <c:axId val="502978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7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52.32</c:v>
                </c:pt>
                <c:pt idx="1">
                  <c:v>53.79</c:v>
                </c:pt>
                <c:pt idx="2">
                  <c:v>64.47</c:v>
                </c:pt>
                <c:pt idx="3">
                  <c:v>55.32</c:v>
                </c:pt>
                <c:pt idx="4">
                  <c:v>57.4</c:v>
                </c:pt>
              </c:numCache>
            </c:numRef>
          </c:val>
        </c:ser>
        <c:dLbls>
          <c:showLegendKey val="0"/>
          <c:showVal val="0"/>
          <c:showCatName val="0"/>
          <c:showSerName val="0"/>
          <c:showPercent val="0"/>
          <c:showBubbleSize val="0"/>
        </c:dLbls>
        <c:gapWidth val="150"/>
        <c:axId val="502982848"/>
        <c:axId val="50298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15.13</c:v>
                </c:pt>
                <c:pt idx="1">
                  <c:v>14.94</c:v>
                </c:pt>
                <c:pt idx="2">
                  <c:v>36.93</c:v>
                </c:pt>
                <c:pt idx="3">
                  <c:v>37.770000000000003</c:v>
                </c:pt>
                <c:pt idx="4">
                  <c:v>44.9</c:v>
                </c:pt>
              </c:numCache>
            </c:numRef>
          </c:val>
          <c:smooth val="0"/>
        </c:ser>
        <c:dLbls>
          <c:showLegendKey val="0"/>
          <c:showVal val="0"/>
          <c:showCatName val="0"/>
          <c:showSerName val="0"/>
          <c:showPercent val="0"/>
          <c:showBubbleSize val="0"/>
        </c:dLbls>
        <c:marker val="1"/>
        <c:smooth val="0"/>
        <c:axId val="502982848"/>
        <c:axId val="502984024"/>
      </c:lineChart>
      <c:dateAx>
        <c:axId val="502982848"/>
        <c:scaling>
          <c:orientation val="minMax"/>
        </c:scaling>
        <c:delete val="1"/>
        <c:axPos val="b"/>
        <c:numFmt formatCode="ge" sourceLinked="1"/>
        <c:majorTickMark val="none"/>
        <c:minorTickMark val="none"/>
        <c:tickLblPos val="none"/>
        <c:crossAx val="502984024"/>
        <c:crosses val="autoZero"/>
        <c:auto val="1"/>
        <c:lblOffset val="100"/>
        <c:baseTimeUnit val="years"/>
      </c:dateAx>
      <c:valAx>
        <c:axId val="50298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37.869999999999997</c:v>
                </c:pt>
                <c:pt idx="1">
                  <c:v>37.869999999999997</c:v>
                </c:pt>
                <c:pt idx="2">
                  <c:v>37.869999999999997</c:v>
                </c:pt>
                <c:pt idx="3">
                  <c:v>37.869999999999997</c:v>
                </c:pt>
                <c:pt idx="4">
                  <c:v>100</c:v>
                </c:pt>
              </c:numCache>
            </c:numRef>
          </c:val>
        </c:ser>
        <c:dLbls>
          <c:showLegendKey val="0"/>
          <c:showVal val="0"/>
          <c:showCatName val="0"/>
          <c:showSerName val="0"/>
          <c:showPercent val="0"/>
          <c:showBubbleSize val="0"/>
        </c:dLbls>
        <c:gapWidth val="150"/>
        <c:axId val="277242496"/>
        <c:axId val="27724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20.03</c:v>
                </c:pt>
                <c:pt idx="1">
                  <c:v>4.58</c:v>
                </c:pt>
                <c:pt idx="2">
                  <c:v>4.1900000000000004</c:v>
                </c:pt>
                <c:pt idx="3">
                  <c:v>4.91</c:v>
                </c:pt>
                <c:pt idx="4">
                  <c:v>8.3699999999999992</c:v>
                </c:pt>
              </c:numCache>
            </c:numRef>
          </c:val>
          <c:smooth val="0"/>
        </c:ser>
        <c:dLbls>
          <c:showLegendKey val="0"/>
          <c:showVal val="0"/>
          <c:showCatName val="0"/>
          <c:showSerName val="0"/>
          <c:showPercent val="0"/>
          <c:showBubbleSize val="0"/>
        </c:dLbls>
        <c:marker val="1"/>
        <c:smooth val="0"/>
        <c:axId val="277242496"/>
        <c:axId val="277242104"/>
      </c:lineChart>
      <c:dateAx>
        <c:axId val="277242496"/>
        <c:scaling>
          <c:orientation val="minMax"/>
        </c:scaling>
        <c:delete val="1"/>
        <c:axPos val="b"/>
        <c:numFmt formatCode="ge" sourceLinked="1"/>
        <c:majorTickMark val="none"/>
        <c:minorTickMark val="none"/>
        <c:tickLblPos val="none"/>
        <c:crossAx val="277242104"/>
        <c:crosses val="autoZero"/>
        <c:auto val="1"/>
        <c:lblOffset val="100"/>
        <c:baseTimeUnit val="years"/>
      </c:dateAx>
      <c:valAx>
        <c:axId val="27724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386.9</c:v>
                </c:pt>
                <c:pt idx="1">
                  <c:v>367.03</c:v>
                </c:pt>
                <c:pt idx="2">
                  <c:v>254.17</c:v>
                </c:pt>
                <c:pt idx="3">
                  <c:v>237.85</c:v>
                </c:pt>
                <c:pt idx="4">
                  <c:v>240.57</c:v>
                </c:pt>
              </c:numCache>
            </c:numRef>
          </c:val>
        </c:ser>
        <c:dLbls>
          <c:showLegendKey val="0"/>
          <c:showVal val="0"/>
          <c:showCatName val="0"/>
          <c:showSerName val="0"/>
          <c:showPercent val="0"/>
          <c:showBubbleSize val="0"/>
        </c:dLbls>
        <c:gapWidth val="150"/>
        <c:axId val="277244456"/>
        <c:axId val="2772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94.45</c:v>
                </c:pt>
                <c:pt idx="1">
                  <c:v>190.42</c:v>
                </c:pt>
                <c:pt idx="2">
                  <c:v>230.37</c:v>
                </c:pt>
                <c:pt idx="3">
                  <c:v>258.72000000000003</c:v>
                </c:pt>
                <c:pt idx="4">
                  <c:v>293</c:v>
                </c:pt>
              </c:numCache>
            </c:numRef>
          </c:val>
          <c:smooth val="0"/>
        </c:ser>
        <c:dLbls>
          <c:showLegendKey val="0"/>
          <c:showVal val="0"/>
          <c:showCatName val="0"/>
          <c:showSerName val="0"/>
          <c:showPercent val="0"/>
          <c:showBubbleSize val="0"/>
        </c:dLbls>
        <c:marker val="1"/>
        <c:smooth val="0"/>
        <c:axId val="277244456"/>
        <c:axId val="277239360"/>
      </c:lineChart>
      <c:dateAx>
        <c:axId val="277244456"/>
        <c:scaling>
          <c:orientation val="minMax"/>
        </c:scaling>
        <c:delete val="1"/>
        <c:axPos val="b"/>
        <c:numFmt formatCode="ge" sourceLinked="1"/>
        <c:majorTickMark val="none"/>
        <c:minorTickMark val="none"/>
        <c:tickLblPos val="none"/>
        <c:crossAx val="277239360"/>
        <c:crosses val="autoZero"/>
        <c:auto val="1"/>
        <c:lblOffset val="100"/>
        <c:baseTimeUnit val="years"/>
      </c:dateAx>
      <c:valAx>
        <c:axId val="277239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724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135.99</c:v>
                </c:pt>
                <c:pt idx="1">
                  <c:v>490.63</c:v>
                </c:pt>
                <c:pt idx="2">
                  <c:v>527.97</c:v>
                </c:pt>
                <c:pt idx="3">
                  <c:v>467.63</c:v>
                </c:pt>
                <c:pt idx="4">
                  <c:v>453.67</c:v>
                </c:pt>
              </c:numCache>
            </c:numRef>
          </c:val>
        </c:ser>
        <c:dLbls>
          <c:showLegendKey val="0"/>
          <c:showVal val="0"/>
          <c:showCatName val="0"/>
          <c:showSerName val="0"/>
          <c:showPercent val="0"/>
          <c:showBubbleSize val="0"/>
        </c:dLbls>
        <c:gapWidth val="150"/>
        <c:axId val="453371248"/>
        <c:axId val="45336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619.62</c:v>
                </c:pt>
                <c:pt idx="1">
                  <c:v>292.61</c:v>
                </c:pt>
                <c:pt idx="2">
                  <c:v>274.45999999999998</c:v>
                </c:pt>
                <c:pt idx="3">
                  <c:v>245.02</c:v>
                </c:pt>
                <c:pt idx="4">
                  <c:v>645.25</c:v>
                </c:pt>
              </c:numCache>
            </c:numRef>
          </c:val>
          <c:smooth val="0"/>
        </c:ser>
        <c:dLbls>
          <c:showLegendKey val="0"/>
          <c:showVal val="0"/>
          <c:showCatName val="0"/>
          <c:showSerName val="0"/>
          <c:showPercent val="0"/>
          <c:showBubbleSize val="0"/>
        </c:dLbls>
        <c:marker val="1"/>
        <c:smooth val="0"/>
        <c:axId val="453371248"/>
        <c:axId val="453369680"/>
      </c:lineChart>
      <c:dateAx>
        <c:axId val="453371248"/>
        <c:scaling>
          <c:orientation val="minMax"/>
        </c:scaling>
        <c:delete val="1"/>
        <c:axPos val="b"/>
        <c:numFmt formatCode="ge" sourceLinked="1"/>
        <c:majorTickMark val="none"/>
        <c:minorTickMark val="none"/>
        <c:tickLblPos val="none"/>
        <c:crossAx val="453369680"/>
        <c:crosses val="autoZero"/>
        <c:auto val="1"/>
        <c:lblOffset val="100"/>
        <c:baseTimeUnit val="years"/>
      </c:dateAx>
      <c:valAx>
        <c:axId val="453369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76736"/>
        <c:axId val="45337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405.55</c:v>
                </c:pt>
                <c:pt idx="1">
                  <c:v>1157.49</c:v>
                </c:pt>
                <c:pt idx="2">
                  <c:v>1264.3699999999999</c:v>
                </c:pt>
                <c:pt idx="3">
                  <c:v>1499.9</c:v>
                </c:pt>
                <c:pt idx="4">
                  <c:v>1117.17</c:v>
                </c:pt>
              </c:numCache>
            </c:numRef>
          </c:val>
          <c:smooth val="0"/>
        </c:ser>
        <c:dLbls>
          <c:showLegendKey val="0"/>
          <c:showVal val="0"/>
          <c:showCatName val="0"/>
          <c:showSerName val="0"/>
          <c:showPercent val="0"/>
          <c:showBubbleSize val="0"/>
        </c:dLbls>
        <c:marker val="1"/>
        <c:smooth val="0"/>
        <c:axId val="453376736"/>
        <c:axId val="453370856"/>
      </c:lineChart>
      <c:dateAx>
        <c:axId val="453376736"/>
        <c:scaling>
          <c:orientation val="minMax"/>
        </c:scaling>
        <c:delete val="1"/>
        <c:axPos val="b"/>
        <c:numFmt formatCode="ge" sourceLinked="1"/>
        <c:majorTickMark val="none"/>
        <c:minorTickMark val="none"/>
        <c:tickLblPos val="none"/>
        <c:crossAx val="453370856"/>
        <c:crosses val="autoZero"/>
        <c:auto val="1"/>
        <c:lblOffset val="100"/>
        <c:baseTimeUnit val="years"/>
      </c:dateAx>
      <c:valAx>
        <c:axId val="453370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107.43</c:v>
                </c:pt>
                <c:pt idx="1">
                  <c:v>103.38</c:v>
                </c:pt>
                <c:pt idx="2">
                  <c:v>103.38</c:v>
                </c:pt>
                <c:pt idx="3">
                  <c:v>92.15</c:v>
                </c:pt>
                <c:pt idx="4">
                  <c:v>86.57</c:v>
                </c:pt>
              </c:numCache>
            </c:numRef>
          </c:val>
        </c:ser>
        <c:dLbls>
          <c:showLegendKey val="0"/>
          <c:showVal val="0"/>
          <c:showCatName val="0"/>
          <c:showSerName val="0"/>
          <c:showPercent val="0"/>
          <c:showBubbleSize val="0"/>
        </c:dLbls>
        <c:gapWidth val="150"/>
        <c:axId val="453376344"/>
        <c:axId val="45337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71.599999999999994</c:v>
                </c:pt>
                <c:pt idx="1">
                  <c:v>31.79</c:v>
                </c:pt>
                <c:pt idx="2">
                  <c:v>34.520000000000003</c:v>
                </c:pt>
                <c:pt idx="3">
                  <c:v>32.51</c:v>
                </c:pt>
                <c:pt idx="4">
                  <c:v>37.369999999999997</c:v>
                </c:pt>
              </c:numCache>
            </c:numRef>
          </c:val>
          <c:smooth val="0"/>
        </c:ser>
        <c:dLbls>
          <c:showLegendKey val="0"/>
          <c:showVal val="0"/>
          <c:showCatName val="0"/>
          <c:showSerName val="0"/>
          <c:showPercent val="0"/>
          <c:showBubbleSize val="0"/>
        </c:dLbls>
        <c:marker val="1"/>
        <c:smooth val="0"/>
        <c:axId val="453376344"/>
        <c:axId val="453372424"/>
      </c:lineChart>
      <c:dateAx>
        <c:axId val="453376344"/>
        <c:scaling>
          <c:orientation val="minMax"/>
        </c:scaling>
        <c:delete val="1"/>
        <c:axPos val="b"/>
        <c:numFmt formatCode="ge" sourceLinked="1"/>
        <c:majorTickMark val="none"/>
        <c:minorTickMark val="none"/>
        <c:tickLblPos val="none"/>
        <c:crossAx val="453372424"/>
        <c:crosses val="autoZero"/>
        <c:auto val="1"/>
        <c:lblOffset val="100"/>
        <c:baseTimeUnit val="years"/>
      </c:dateAx>
      <c:valAx>
        <c:axId val="45337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243.68</c:v>
                </c:pt>
                <c:pt idx="1">
                  <c:v>252.61</c:v>
                </c:pt>
                <c:pt idx="2">
                  <c:v>253.57</c:v>
                </c:pt>
                <c:pt idx="3">
                  <c:v>281.42</c:v>
                </c:pt>
                <c:pt idx="4">
                  <c:v>297.12</c:v>
                </c:pt>
              </c:numCache>
            </c:numRef>
          </c:val>
        </c:ser>
        <c:dLbls>
          <c:showLegendKey val="0"/>
          <c:showVal val="0"/>
          <c:showCatName val="0"/>
          <c:showSerName val="0"/>
          <c:showPercent val="0"/>
          <c:showBubbleSize val="0"/>
        </c:dLbls>
        <c:gapWidth val="150"/>
        <c:axId val="501745504"/>
        <c:axId val="50174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185.84</c:v>
                </c:pt>
                <c:pt idx="1">
                  <c:v>526.03</c:v>
                </c:pt>
                <c:pt idx="2">
                  <c:v>626.29999999999995</c:v>
                </c:pt>
                <c:pt idx="3">
                  <c:v>661.36</c:v>
                </c:pt>
                <c:pt idx="4">
                  <c:v>596.92999999999995</c:v>
                </c:pt>
              </c:numCache>
            </c:numRef>
          </c:val>
          <c:smooth val="0"/>
        </c:ser>
        <c:dLbls>
          <c:showLegendKey val="0"/>
          <c:showVal val="0"/>
          <c:showCatName val="0"/>
          <c:showSerName val="0"/>
          <c:showPercent val="0"/>
          <c:showBubbleSize val="0"/>
        </c:dLbls>
        <c:marker val="1"/>
        <c:smooth val="0"/>
        <c:axId val="501745504"/>
        <c:axId val="501746288"/>
      </c:lineChart>
      <c:dateAx>
        <c:axId val="501745504"/>
        <c:scaling>
          <c:orientation val="minMax"/>
        </c:scaling>
        <c:delete val="1"/>
        <c:axPos val="b"/>
        <c:numFmt formatCode="ge" sourceLinked="1"/>
        <c:majorTickMark val="none"/>
        <c:minorTickMark val="none"/>
        <c:tickLblPos val="none"/>
        <c:crossAx val="501746288"/>
        <c:crosses val="autoZero"/>
        <c:auto val="1"/>
        <c:lblOffset val="100"/>
        <c:baseTimeUnit val="years"/>
      </c:dateAx>
      <c:valAx>
        <c:axId val="50174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【107.52】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香川県</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C4</v>
      </c>
      <c r="X8" s="83"/>
      <c r="Y8" s="83"/>
      <c r="Z8" s="83"/>
      <c r="AA8" s="83"/>
      <c r="AB8" s="83"/>
      <c r="AC8" s="83"/>
      <c r="AD8" s="84" t="s">
        <v>118</v>
      </c>
      <c r="AE8" s="84"/>
      <c r="AF8" s="84"/>
      <c r="AG8" s="84"/>
      <c r="AH8" s="84"/>
      <c r="AI8" s="84"/>
      <c r="AJ8" s="84"/>
      <c r="AK8" s="5"/>
      <c r="AL8" s="71">
        <f>データ!$R$6</f>
        <v>997811</v>
      </c>
      <c r="AM8" s="71"/>
      <c r="AN8" s="71"/>
      <c r="AO8" s="71"/>
      <c r="AP8" s="71"/>
      <c r="AQ8" s="71"/>
      <c r="AR8" s="71"/>
      <c r="AS8" s="71"/>
      <c r="AT8" s="67">
        <f>データ!$S$6</f>
        <v>1876.73</v>
      </c>
      <c r="AU8" s="68"/>
      <c r="AV8" s="68"/>
      <c r="AW8" s="68"/>
      <c r="AX8" s="68"/>
      <c r="AY8" s="68"/>
      <c r="AZ8" s="68"/>
      <c r="BA8" s="68"/>
      <c r="BB8" s="70">
        <f>データ!$T$6</f>
        <v>531.67999999999995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84.19</v>
      </c>
      <c r="J10" s="68"/>
      <c r="K10" s="68"/>
      <c r="L10" s="68"/>
      <c r="M10" s="68"/>
      <c r="N10" s="68"/>
      <c r="O10" s="69"/>
      <c r="P10" s="70">
        <f>データ!$P$6</f>
        <v>0.02</v>
      </c>
      <c r="Q10" s="70"/>
      <c r="R10" s="70"/>
      <c r="S10" s="70"/>
      <c r="T10" s="70"/>
      <c r="U10" s="70"/>
      <c r="V10" s="70"/>
      <c r="W10" s="71">
        <f>データ!$Q$6</f>
        <v>4400</v>
      </c>
      <c r="X10" s="71"/>
      <c r="Y10" s="71"/>
      <c r="Z10" s="71"/>
      <c r="AA10" s="71"/>
      <c r="AB10" s="71"/>
      <c r="AC10" s="71"/>
      <c r="AD10" s="2"/>
      <c r="AE10" s="2"/>
      <c r="AF10" s="2"/>
      <c r="AG10" s="2"/>
      <c r="AH10" s="5"/>
      <c r="AI10" s="5"/>
      <c r="AJ10" s="5"/>
      <c r="AK10" s="5"/>
      <c r="AL10" s="71">
        <f>データ!$U$6</f>
        <v>94</v>
      </c>
      <c r="AM10" s="71"/>
      <c r="AN10" s="71"/>
      <c r="AO10" s="71"/>
      <c r="AP10" s="71"/>
      <c r="AQ10" s="71"/>
      <c r="AR10" s="71"/>
      <c r="AS10" s="71"/>
      <c r="AT10" s="67">
        <f>データ!$V$6</f>
        <v>0.89</v>
      </c>
      <c r="AU10" s="68"/>
      <c r="AV10" s="68"/>
      <c r="AW10" s="68"/>
      <c r="AX10" s="68"/>
      <c r="AY10" s="68"/>
      <c r="AZ10" s="68"/>
      <c r="BA10" s="68"/>
      <c r="BB10" s="70">
        <f>データ!$W$6</f>
        <v>105.62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【107.52】</v>
      </c>
      <c r="F85" s="27" t="str">
        <f>データ!AS6</f>
        <v>【34.34】</v>
      </c>
      <c r="G85" s="27" t="str">
        <f>データ!BD6</f>
        <v>【356.94】</v>
      </c>
      <c r="H85" s="27" t="str">
        <f>データ!BO6</f>
        <v>【880.68】</v>
      </c>
      <c r="I85" s="27" t="str">
        <f>データ!BZ6</f>
        <v>【70.32】</v>
      </c>
      <c r="J85" s="27" t="str">
        <f>データ!CK6</f>
        <v>【268.91】</v>
      </c>
      <c r="K85" s="27" t="str">
        <f>データ!CV6</f>
        <v>【52.75】</v>
      </c>
      <c r="L85" s="27" t="str">
        <f>データ!DG6</f>
        <v>【83.57】</v>
      </c>
      <c r="M85" s="27" t="str">
        <f>データ!DR6</f>
        <v>【39.67】</v>
      </c>
      <c r="N85" s="27" t="str">
        <f>データ!EC6</f>
        <v>【9.44】</v>
      </c>
      <c r="O85" s="27" t="str">
        <f>データ!EN6</f>
        <v>【0.73】</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370002</v>
      </c>
      <c r="D6" s="34">
        <f t="shared" si="3"/>
        <v>46</v>
      </c>
      <c r="E6" s="34">
        <f t="shared" si="3"/>
        <v>1</v>
      </c>
      <c r="F6" s="34">
        <f t="shared" si="3"/>
        <v>0</v>
      </c>
      <c r="G6" s="34">
        <f t="shared" si="3"/>
        <v>5</v>
      </c>
      <c r="H6" s="34" t="str">
        <f t="shared" si="3"/>
        <v>香川県</v>
      </c>
      <c r="I6" s="34" t="str">
        <f t="shared" si="3"/>
        <v>法適用</v>
      </c>
      <c r="J6" s="34" t="str">
        <f t="shared" si="3"/>
        <v>水道事業</v>
      </c>
      <c r="K6" s="34" t="str">
        <f t="shared" si="3"/>
        <v>簡易水道事業</v>
      </c>
      <c r="L6" s="34" t="str">
        <f t="shared" si="3"/>
        <v>C4</v>
      </c>
      <c r="M6" s="34">
        <f t="shared" si="3"/>
        <v>0</v>
      </c>
      <c r="N6" s="35" t="str">
        <f t="shared" si="3"/>
        <v>-</v>
      </c>
      <c r="O6" s="35">
        <f t="shared" si="3"/>
        <v>84.19</v>
      </c>
      <c r="P6" s="35">
        <f t="shared" si="3"/>
        <v>0.02</v>
      </c>
      <c r="Q6" s="35">
        <f t="shared" si="3"/>
        <v>4400</v>
      </c>
      <c r="R6" s="35">
        <f t="shared" si="3"/>
        <v>997811</v>
      </c>
      <c r="S6" s="35">
        <f t="shared" si="3"/>
        <v>1876.73</v>
      </c>
      <c r="T6" s="35">
        <f t="shared" si="3"/>
        <v>531.67999999999995</v>
      </c>
      <c r="U6" s="35">
        <f t="shared" si="3"/>
        <v>94</v>
      </c>
      <c r="V6" s="35">
        <f t="shared" si="3"/>
        <v>0.89</v>
      </c>
      <c r="W6" s="35">
        <f t="shared" si="3"/>
        <v>105.62</v>
      </c>
      <c r="X6" s="36">
        <f>IF(X7="",NA(),X7)</f>
        <v>129.68</v>
      </c>
      <c r="Y6" s="36">
        <f t="shared" ref="Y6:AG6" si="4">IF(Y7="",NA(),Y7)</f>
        <v>127.96</v>
      </c>
      <c r="Z6" s="36">
        <f t="shared" si="4"/>
        <v>127.05</v>
      </c>
      <c r="AA6" s="36">
        <f t="shared" si="4"/>
        <v>113.3</v>
      </c>
      <c r="AB6" s="36">
        <f t="shared" si="4"/>
        <v>107.87</v>
      </c>
      <c r="AC6" s="36">
        <f t="shared" si="4"/>
        <v>112.12</v>
      </c>
      <c r="AD6" s="36">
        <f t="shared" si="4"/>
        <v>97.78</v>
      </c>
      <c r="AE6" s="36">
        <f t="shared" si="4"/>
        <v>102.93</v>
      </c>
      <c r="AF6" s="36">
        <f t="shared" si="4"/>
        <v>93.17</v>
      </c>
      <c r="AG6" s="36">
        <f t="shared" si="4"/>
        <v>99.38</v>
      </c>
      <c r="AH6" s="35" t="str">
        <f>IF(AH7="","",IF(AH7="-","【-】","【"&amp;SUBSTITUTE(TEXT(AH7,"#,##0.00"),"-","△")&amp;"】"))</f>
        <v>【107.52】</v>
      </c>
      <c r="AI6" s="36">
        <f>IF(AI7="",NA(),AI7)</f>
        <v>386.9</v>
      </c>
      <c r="AJ6" s="36">
        <f t="shared" ref="AJ6:AR6" si="5">IF(AJ7="",NA(),AJ7)</f>
        <v>367.03</v>
      </c>
      <c r="AK6" s="36">
        <f t="shared" si="5"/>
        <v>254.17</v>
      </c>
      <c r="AL6" s="36">
        <f t="shared" si="5"/>
        <v>237.85</v>
      </c>
      <c r="AM6" s="36">
        <f t="shared" si="5"/>
        <v>240.57</v>
      </c>
      <c r="AN6" s="36">
        <f t="shared" si="5"/>
        <v>94.45</v>
      </c>
      <c r="AO6" s="36">
        <f t="shared" si="5"/>
        <v>190.42</v>
      </c>
      <c r="AP6" s="36">
        <f t="shared" si="5"/>
        <v>230.37</v>
      </c>
      <c r="AQ6" s="36">
        <f t="shared" si="5"/>
        <v>258.72000000000003</v>
      </c>
      <c r="AR6" s="36">
        <f t="shared" si="5"/>
        <v>293</v>
      </c>
      <c r="AS6" s="35" t="str">
        <f>IF(AS7="","",IF(AS7="-","【-】","【"&amp;SUBSTITUTE(TEXT(AS7,"#,##0.00"),"-","△")&amp;"】"))</f>
        <v>【34.34】</v>
      </c>
      <c r="AT6" s="36">
        <f>IF(AT7="",NA(),AT7)</f>
        <v>135.99</v>
      </c>
      <c r="AU6" s="36">
        <f t="shared" ref="AU6:BC6" si="6">IF(AU7="",NA(),AU7)</f>
        <v>490.63</v>
      </c>
      <c r="AV6" s="36">
        <f t="shared" si="6"/>
        <v>527.97</v>
      </c>
      <c r="AW6" s="36">
        <f t="shared" si="6"/>
        <v>467.63</v>
      </c>
      <c r="AX6" s="36">
        <f t="shared" si="6"/>
        <v>453.67</v>
      </c>
      <c r="AY6" s="36">
        <f t="shared" si="6"/>
        <v>619.62</v>
      </c>
      <c r="AZ6" s="36">
        <f t="shared" si="6"/>
        <v>292.61</v>
      </c>
      <c r="BA6" s="36">
        <f t="shared" si="6"/>
        <v>274.45999999999998</v>
      </c>
      <c r="BB6" s="36">
        <f t="shared" si="6"/>
        <v>245.02</v>
      </c>
      <c r="BC6" s="36">
        <f t="shared" si="6"/>
        <v>645.25</v>
      </c>
      <c r="BD6" s="35" t="str">
        <f>IF(BD7="","",IF(BD7="-","【-】","【"&amp;SUBSTITUTE(TEXT(BD7,"#,##0.00"),"-","△")&amp;"】"))</f>
        <v>【356.94】</v>
      </c>
      <c r="BE6" s="35">
        <f>IF(BE7="",NA(),BE7)</f>
        <v>0</v>
      </c>
      <c r="BF6" s="35">
        <f t="shared" ref="BF6:BN6" si="7">IF(BF7="",NA(),BF7)</f>
        <v>0</v>
      </c>
      <c r="BG6" s="35">
        <f t="shared" si="7"/>
        <v>0</v>
      </c>
      <c r="BH6" s="35">
        <f t="shared" si="7"/>
        <v>0</v>
      </c>
      <c r="BI6" s="35">
        <f t="shared" si="7"/>
        <v>0</v>
      </c>
      <c r="BJ6" s="36">
        <f t="shared" si="7"/>
        <v>405.55</v>
      </c>
      <c r="BK6" s="36">
        <f t="shared" si="7"/>
        <v>1157.49</v>
      </c>
      <c r="BL6" s="36">
        <f t="shared" si="7"/>
        <v>1264.3699999999999</v>
      </c>
      <c r="BM6" s="36">
        <f t="shared" si="7"/>
        <v>1499.9</v>
      </c>
      <c r="BN6" s="36">
        <f t="shared" si="7"/>
        <v>1117.17</v>
      </c>
      <c r="BO6" s="35" t="str">
        <f>IF(BO7="","",IF(BO7="-","【-】","【"&amp;SUBSTITUTE(TEXT(BO7,"#,##0.00"),"-","△")&amp;"】"))</f>
        <v>【880.68】</v>
      </c>
      <c r="BP6" s="36">
        <f>IF(BP7="",NA(),BP7)</f>
        <v>107.43</v>
      </c>
      <c r="BQ6" s="36">
        <f t="shared" ref="BQ6:BY6" si="8">IF(BQ7="",NA(),BQ7)</f>
        <v>103.38</v>
      </c>
      <c r="BR6" s="36">
        <f t="shared" si="8"/>
        <v>103.38</v>
      </c>
      <c r="BS6" s="36">
        <f t="shared" si="8"/>
        <v>92.15</v>
      </c>
      <c r="BT6" s="36">
        <f t="shared" si="8"/>
        <v>86.57</v>
      </c>
      <c r="BU6" s="36">
        <f t="shared" si="8"/>
        <v>71.599999999999994</v>
      </c>
      <c r="BV6" s="36">
        <f t="shared" si="8"/>
        <v>31.79</v>
      </c>
      <c r="BW6" s="36">
        <f t="shared" si="8"/>
        <v>34.520000000000003</v>
      </c>
      <c r="BX6" s="36">
        <f t="shared" si="8"/>
        <v>32.51</v>
      </c>
      <c r="BY6" s="36">
        <f t="shared" si="8"/>
        <v>37.369999999999997</v>
      </c>
      <c r="BZ6" s="35" t="str">
        <f>IF(BZ7="","",IF(BZ7="-","【-】","【"&amp;SUBSTITUTE(TEXT(BZ7,"#,##0.00"),"-","△")&amp;"】"))</f>
        <v>【70.32】</v>
      </c>
      <c r="CA6" s="36">
        <f>IF(CA7="",NA(),CA7)</f>
        <v>243.68</v>
      </c>
      <c r="CB6" s="36">
        <f t="shared" ref="CB6:CJ6" si="9">IF(CB7="",NA(),CB7)</f>
        <v>252.61</v>
      </c>
      <c r="CC6" s="36">
        <f t="shared" si="9"/>
        <v>253.57</v>
      </c>
      <c r="CD6" s="36">
        <f t="shared" si="9"/>
        <v>281.42</v>
      </c>
      <c r="CE6" s="36">
        <f t="shared" si="9"/>
        <v>297.12</v>
      </c>
      <c r="CF6" s="36">
        <f t="shared" si="9"/>
        <v>185.84</v>
      </c>
      <c r="CG6" s="36">
        <f t="shared" si="9"/>
        <v>526.03</v>
      </c>
      <c r="CH6" s="36">
        <f t="shared" si="9"/>
        <v>626.29999999999995</v>
      </c>
      <c r="CI6" s="36">
        <f t="shared" si="9"/>
        <v>661.36</v>
      </c>
      <c r="CJ6" s="36">
        <f t="shared" si="9"/>
        <v>596.92999999999995</v>
      </c>
      <c r="CK6" s="35" t="str">
        <f>IF(CK7="","",IF(CK7="-","【-】","【"&amp;SUBSTITUTE(TEXT(CK7,"#,##0.00"),"-","△")&amp;"】"))</f>
        <v>【268.91】</v>
      </c>
      <c r="CL6" s="36">
        <f>IF(CL7="",NA(),CL7)</f>
        <v>26.85</v>
      </c>
      <c r="CM6" s="36">
        <f t="shared" ref="CM6:CU6" si="10">IF(CM7="",NA(),CM7)</f>
        <v>28.83</v>
      </c>
      <c r="CN6" s="36">
        <f t="shared" si="10"/>
        <v>28.64</v>
      </c>
      <c r="CO6" s="36">
        <f t="shared" si="10"/>
        <v>32.81</v>
      </c>
      <c r="CP6" s="36">
        <f t="shared" si="10"/>
        <v>33.92</v>
      </c>
      <c r="CQ6" s="36">
        <f t="shared" si="10"/>
        <v>65.150000000000006</v>
      </c>
      <c r="CR6" s="36">
        <f t="shared" si="10"/>
        <v>56.75</v>
      </c>
      <c r="CS6" s="36">
        <f t="shared" si="10"/>
        <v>47.92</v>
      </c>
      <c r="CT6" s="36">
        <f t="shared" si="10"/>
        <v>49.29</v>
      </c>
      <c r="CU6" s="36">
        <f t="shared" si="10"/>
        <v>44.35</v>
      </c>
      <c r="CV6" s="35" t="str">
        <f>IF(CV7="","",IF(CV7="-","【-】","【"&amp;SUBSTITUTE(TEXT(CV7,"#,##0.00"),"-","△")&amp;"】"))</f>
        <v>【52.75】</v>
      </c>
      <c r="CW6" s="36">
        <f>IF(CW7="",NA(),CW7)</f>
        <v>100.35</v>
      </c>
      <c r="CX6" s="36">
        <f t="shared" ref="CX6:DF6" si="11">IF(CX7="",NA(),CX7)</f>
        <v>91.98</v>
      </c>
      <c r="CY6" s="36">
        <f t="shared" si="11"/>
        <v>92.87</v>
      </c>
      <c r="CZ6" s="36">
        <f t="shared" si="11"/>
        <v>82.09</v>
      </c>
      <c r="DA6" s="36">
        <f t="shared" si="11"/>
        <v>76.430000000000007</v>
      </c>
      <c r="DB6" s="36">
        <f t="shared" si="11"/>
        <v>84.84</v>
      </c>
      <c r="DC6" s="36">
        <f t="shared" si="11"/>
        <v>77.34</v>
      </c>
      <c r="DD6" s="36">
        <f t="shared" si="11"/>
        <v>73.08</v>
      </c>
      <c r="DE6" s="36">
        <f t="shared" si="11"/>
        <v>69.94</v>
      </c>
      <c r="DF6" s="36">
        <f t="shared" si="11"/>
        <v>77.3</v>
      </c>
      <c r="DG6" s="35" t="str">
        <f>IF(DG7="","",IF(DG7="-","【-】","【"&amp;SUBSTITUTE(TEXT(DG7,"#,##0.00"),"-","△")&amp;"】"))</f>
        <v>【83.57】</v>
      </c>
      <c r="DH6" s="36">
        <f>IF(DH7="",NA(),DH7)</f>
        <v>52.32</v>
      </c>
      <c r="DI6" s="36">
        <f t="shared" ref="DI6:DQ6" si="12">IF(DI7="",NA(),DI7)</f>
        <v>53.79</v>
      </c>
      <c r="DJ6" s="36">
        <f t="shared" si="12"/>
        <v>64.47</v>
      </c>
      <c r="DK6" s="36">
        <f t="shared" si="12"/>
        <v>55.32</v>
      </c>
      <c r="DL6" s="36">
        <f t="shared" si="12"/>
        <v>57.4</v>
      </c>
      <c r="DM6" s="36">
        <f t="shared" si="12"/>
        <v>15.13</v>
      </c>
      <c r="DN6" s="36">
        <f t="shared" si="12"/>
        <v>14.94</v>
      </c>
      <c r="DO6" s="36">
        <f t="shared" si="12"/>
        <v>36.93</v>
      </c>
      <c r="DP6" s="36">
        <f t="shared" si="12"/>
        <v>37.770000000000003</v>
      </c>
      <c r="DQ6" s="36">
        <f t="shared" si="12"/>
        <v>44.9</v>
      </c>
      <c r="DR6" s="35" t="str">
        <f>IF(DR7="","",IF(DR7="-","【-】","【"&amp;SUBSTITUTE(TEXT(DR7,"#,##0.00"),"-","△")&amp;"】"))</f>
        <v>【39.67】</v>
      </c>
      <c r="DS6" s="36">
        <f>IF(DS7="",NA(),DS7)</f>
        <v>37.869999999999997</v>
      </c>
      <c r="DT6" s="36">
        <f t="shared" ref="DT6:EB6" si="13">IF(DT7="",NA(),DT7)</f>
        <v>37.869999999999997</v>
      </c>
      <c r="DU6" s="36">
        <f t="shared" si="13"/>
        <v>37.869999999999997</v>
      </c>
      <c r="DV6" s="36">
        <f t="shared" si="13"/>
        <v>37.869999999999997</v>
      </c>
      <c r="DW6" s="36">
        <f t="shared" si="13"/>
        <v>100</v>
      </c>
      <c r="DX6" s="36">
        <f t="shared" si="13"/>
        <v>20.03</v>
      </c>
      <c r="DY6" s="36">
        <f t="shared" si="13"/>
        <v>4.58</v>
      </c>
      <c r="DZ6" s="36">
        <f t="shared" si="13"/>
        <v>4.1900000000000004</v>
      </c>
      <c r="EA6" s="36">
        <f t="shared" si="13"/>
        <v>4.91</v>
      </c>
      <c r="EB6" s="36">
        <f t="shared" si="13"/>
        <v>8.3699999999999992</v>
      </c>
      <c r="EC6" s="35" t="str">
        <f>IF(EC7="","",IF(EC7="-","【-】","【"&amp;SUBSTITUTE(TEXT(EC7,"#,##0.00"),"-","△")&amp;"】"))</f>
        <v>【9.44】</v>
      </c>
      <c r="ED6" s="35">
        <f>IF(ED7="",NA(),ED7)</f>
        <v>0</v>
      </c>
      <c r="EE6" s="35">
        <f t="shared" ref="EE6:EM6" si="14">IF(EE7="",NA(),EE7)</f>
        <v>0</v>
      </c>
      <c r="EF6" s="35">
        <f t="shared" si="14"/>
        <v>0</v>
      </c>
      <c r="EG6" s="35">
        <f t="shared" si="14"/>
        <v>0</v>
      </c>
      <c r="EH6" s="35">
        <f t="shared" si="14"/>
        <v>0</v>
      </c>
      <c r="EI6" s="36">
        <f t="shared" si="14"/>
        <v>4.6100000000000003</v>
      </c>
      <c r="EJ6" s="36">
        <f t="shared" si="14"/>
        <v>1.62</v>
      </c>
      <c r="EK6" s="36">
        <f t="shared" si="14"/>
        <v>1.27</v>
      </c>
      <c r="EL6" s="36">
        <f t="shared" si="14"/>
        <v>2.2200000000000002</v>
      </c>
      <c r="EM6" s="36">
        <f t="shared" si="14"/>
        <v>1.77</v>
      </c>
      <c r="EN6" s="35" t="str">
        <f>IF(EN7="","",IF(EN7="-","【-】","【"&amp;SUBSTITUTE(TEXT(EN7,"#,##0.00"),"-","△")&amp;"】"))</f>
        <v>【0.73】</v>
      </c>
    </row>
    <row r="7" spans="1:144" s="37" customFormat="1">
      <c r="A7" s="29"/>
      <c r="B7" s="38">
        <v>2016</v>
      </c>
      <c r="C7" s="38">
        <v>370002</v>
      </c>
      <c r="D7" s="38">
        <v>46</v>
      </c>
      <c r="E7" s="38">
        <v>1</v>
      </c>
      <c r="F7" s="38">
        <v>0</v>
      </c>
      <c r="G7" s="38">
        <v>5</v>
      </c>
      <c r="H7" s="38" t="s">
        <v>105</v>
      </c>
      <c r="I7" s="38" t="s">
        <v>106</v>
      </c>
      <c r="J7" s="38" t="s">
        <v>107</v>
      </c>
      <c r="K7" s="38" t="s">
        <v>108</v>
      </c>
      <c r="L7" s="38" t="s">
        <v>109</v>
      </c>
      <c r="M7" s="38"/>
      <c r="N7" s="39" t="s">
        <v>110</v>
      </c>
      <c r="O7" s="39">
        <v>84.19</v>
      </c>
      <c r="P7" s="39">
        <v>0.02</v>
      </c>
      <c r="Q7" s="39">
        <v>4400</v>
      </c>
      <c r="R7" s="39">
        <v>997811</v>
      </c>
      <c r="S7" s="39">
        <v>1876.73</v>
      </c>
      <c r="T7" s="39">
        <v>531.67999999999995</v>
      </c>
      <c r="U7" s="39">
        <v>94</v>
      </c>
      <c r="V7" s="39">
        <v>0.89</v>
      </c>
      <c r="W7" s="39">
        <v>105.62</v>
      </c>
      <c r="X7" s="39">
        <v>129.68</v>
      </c>
      <c r="Y7" s="39">
        <v>127.96</v>
      </c>
      <c r="Z7" s="39">
        <v>127.05</v>
      </c>
      <c r="AA7" s="39">
        <v>113.3</v>
      </c>
      <c r="AB7" s="39">
        <v>107.87</v>
      </c>
      <c r="AC7" s="39">
        <v>112.12</v>
      </c>
      <c r="AD7" s="39">
        <v>97.78</v>
      </c>
      <c r="AE7" s="39">
        <v>102.93</v>
      </c>
      <c r="AF7" s="39">
        <v>93.17</v>
      </c>
      <c r="AG7" s="39">
        <v>99.38</v>
      </c>
      <c r="AH7" s="39">
        <v>107.52</v>
      </c>
      <c r="AI7" s="39">
        <v>386.9</v>
      </c>
      <c r="AJ7" s="39">
        <v>367.03</v>
      </c>
      <c r="AK7" s="39">
        <v>254.17</v>
      </c>
      <c r="AL7" s="39">
        <v>237.85</v>
      </c>
      <c r="AM7" s="39">
        <v>240.57</v>
      </c>
      <c r="AN7" s="39">
        <v>94.45</v>
      </c>
      <c r="AO7" s="39">
        <v>190.42</v>
      </c>
      <c r="AP7" s="39">
        <v>230.37</v>
      </c>
      <c r="AQ7" s="39">
        <v>258.72000000000003</v>
      </c>
      <c r="AR7" s="39">
        <v>293</v>
      </c>
      <c r="AS7" s="39">
        <v>34.340000000000003</v>
      </c>
      <c r="AT7" s="39">
        <v>135.99</v>
      </c>
      <c r="AU7" s="39">
        <v>490.63</v>
      </c>
      <c r="AV7" s="39">
        <v>527.97</v>
      </c>
      <c r="AW7" s="39">
        <v>467.63</v>
      </c>
      <c r="AX7" s="39">
        <v>453.67</v>
      </c>
      <c r="AY7" s="39">
        <v>619.62</v>
      </c>
      <c r="AZ7" s="39">
        <v>292.61</v>
      </c>
      <c r="BA7" s="39">
        <v>274.45999999999998</v>
      </c>
      <c r="BB7" s="39">
        <v>245.02</v>
      </c>
      <c r="BC7" s="39">
        <v>645.25</v>
      </c>
      <c r="BD7" s="39">
        <v>356.94</v>
      </c>
      <c r="BE7" s="39">
        <v>0</v>
      </c>
      <c r="BF7" s="39">
        <v>0</v>
      </c>
      <c r="BG7" s="39">
        <v>0</v>
      </c>
      <c r="BH7" s="39">
        <v>0</v>
      </c>
      <c r="BI7" s="39">
        <v>0</v>
      </c>
      <c r="BJ7" s="39">
        <v>405.55</v>
      </c>
      <c r="BK7" s="39">
        <v>1157.49</v>
      </c>
      <c r="BL7" s="39">
        <v>1264.3699999999999</v>
      </c>
      <c r="BM7" s="39">
        <v>1499.9</v>
      </c>
      <c r="BN7" s="39">
        <v>1117.17</v>
      </c>
      <c r="BO7" s="39">
        <v>880.68</v>
      </c>
      <c r="BP7" s="39">
        <v>107.43</v>
      </c>
      <c r="BQ7" s="39">
        <v>103.38</v>
      </c>
      <c r="BR7" s="39">
        <v>103.38</v>
      </c>
      <c r="BS7" s="39">
        <v>92.15</v>
      </c>
      <c r="BT7" s="39">
        <v>86.57</v>
      </c>
      <c r="BU7" s="39">
        <v>71.599999999999994</v>
      </c>
      <c r="BV7" s="39">
        <v>31.79</v>
      </c>
      <c r="BW7" s="39">
        <v>34.520000000000003</v>
      </c>
      <c r="BX7" s="39">
        <v>32.51</v>
      </c>
      <c r="BY7" s="39">
        <v>37.369999999999997</v>
      </c>
      <c r="BZ7" s="39">
        <v>70.319999999999993</v>
      </c>
      <c r="CA7" s="39">
        <v>243.68</v>
      </c>
      <c r="CB7" s="39">
        <v>252.61</v>
      </c>
      <c r="CC7" s="39">
        <v>253.57</v>
      </c>
      <c r="CD7" s="39">
        <v>281.42</v>
      </c>
      <c r="CE7" s="39">
        <v>297.12</v>
      </c>
      <c r="CF7" s="39">
        <v>185.84</v>
      </c>
      <c r="CG7" s="39">
        <v>526.03</v>
      </c>
      <c r="CH7" s="39">
        <v>626.29999999999995</v>
      </c>
      <c r="CI7" s="39">
        <v>661.36</v>
      </c>
      <c r="CJ7" s="39">
        <v>596.92999999999995</v>
      </c>
      <c r="CK7" s="39">
        <v>268.91000000000003</v>
      </c>
      <c r="CL7" s="39">
        <v>26.85</v>
      </c>
      <c r="CM7" s="39">
        <v>28.83</v>
      </c>
      <c r="CN7" s="39">
        <v>28.64</v>
      </c>
      <c r="CO7" s="39">
        <v>32.81</v>
      </c>
      <c r="CP7" s="39">
        <v>33.92</v>
      </c>
      <c r="CQ7" s="39">
        <v>65.150000000000006</v>
      </c>
      <c r="CR7" s="39">
        <v>56.75</v>
      </c>
      <c r="CS7" s="39">
        <v>47.92</v>
      </c>
      <c r="CT7" s="39">
        <v>49.29</v>
      </c>
      <c r="CU7" s="39">
        <v>44.35</v>
      </c>
      <c r="CV7" s="39">
        <v>52.75</v>
      </c>
      <c r="CW7" s="39">
        <v>100.35</v>
      </c>
      <c r="CX7" s="39">
        <v>91.98</v>
      </c>
      <c r="CY7" s="39">
        <v>92.87</v>
      </c>
      <c r="CZ7" s="39">
        <v>82.09</v>
      </c>
      <c r="DA7" s="39">
        <v>76.430000000000007</v>
      </c>
      <c r="DB7" s="39">
        <v>84.84</v>
      </c>
      <c r="DC7" s="39">
        <v>77.34</v>
      </c>
      <c r="DD7" s="39">
        <v>73.08</v>
      </c>
      <c r="DE7" s="39">
        <v>69.94</v>
      </c>
      <c r="DF7" s="39">
        <v>77.3</v>
      </c>
      <c r="DG7" s="39">
        <v>83.57</v>
      </c>
      <c r="DH7" s="39">
        <v>52.32</v>
      </c>
      <c r="DI7" s="39">
        <v>53.79</v>
      </c>
      <c r="DJ7" s="39">
        <v>64.47</v>
      </c>
      <c r="DK7" s="39">
        <v>55.32</v>
      </c>
      <c r="DL7" s="39">
        <v>57.4</v>
      </c>
      <c r="DM7" s="39">
        <v>15.13</v>
      </c>
      <c r="DN7" s="39">
        <v>14.94</v>
      </c>
      <c r="DO7" s="39">
        <v>36.93</v>
      </c>
      <c r="DP7" s="39">
        <v>37.770000000000003</v>
      </c>
      <c r="DQ7" s="39">
        <v>44.9</v>
      </c>
      <c r="DR7" s="39">
        <v>39.67</v>
      </c>
      <c r="DS7" s="39">
        <v>37.869999999999997</v>
      </c>
      <c r="DT7" s="39">
        <v>37.869999999999997</v>
      </c>
      <c r="DU7" s="39">
        <v>37.869999999999997</v>
      </c>
      <c r="DV7" s="39">
        <v>37.869999999999997</v>
      </c>
      <c r="DW7" s="39">
        <v>100</v>
      </c>
      <c r="DX7" s="39">
        <v>20.03</v>
      </c>
      <c r="DY7" s="39">
        <v>4.58</v>
      </c>
      <c r="DZ7" s="39">
        <v>4.1900000000000004</v>
      </c>
      <c r="EA7" s="39">
        <v>4.91</v>
      </c>
      <c r="EB7" s="39">
        <v>8.3699999999999992</v>
      </c>
      <c r="EC7" s="39">
        <v>9.44</v>
      </c>
      <c r="ED7" s="39">
        <v>0</v>
      </c>
      <c r="EE7" s="39">
        <v>0</v>
      </c>
      <c r="EF7" s="39">
        <v>0</v>
      </c>
      <c r="EG7" s="39">
        <v>0</v>
      </c>
      <c r="EH7" s="39">
        <v>0</v>
      </c>
      <c r="EI7" s="39">
        <v>4.6100000000000003</v>
      </c>
      <c r="EJ7" s="39">
        <v>1.62</v>
      </c>
      <c r="EK7" s="39">
        <v>1.27</v>
      </c>
      <c r="EL7" s="39">
        <v>2.2200000000000002</v>
      </c>
      <c r="EM7" s="39">
        <v>1.77</v>
      </c>
      <c r="EN7" s="39">
        <v>0.73</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2018-02-07T08:10:24Z</cp:lastPrinted>
  <dcterms:created xsi:type="dcterms:W3CDTF">2017-12-25T01:35:13Z</dcterms:created>
  <dcterms:modified xsi:type="dcterms:W3CDTF">2018-02-22T15:03:39Z</dcterms:modified>
  <cp:category/>
</cp:coreProperties>
</file>