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J12" i="5" s="1"/>
  <c r="HH8" i="5"/>
  <c r="GY8" i="5"/>
  <c r="HC12" i="5" s="1"/>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S6" i="5"/>
  <c r="R6" i="5"/>
  <c r="Q6" i="5"/>
  <c r="P6" i="5"/>
  <c r="O6" i="5"/>
  <c r="N6" i="5"/>
  <c r="M6" i="5"/>
  <c r="GN8" i="5" s="1"/>
  <c r="L6" i="5"/>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F9" i="4"/>
  <c r="N7" i="4"/>
  <c r="B7" i="4"/>
  <c r="N5" i="4"/>
  <c r="J5" i="4"/>
  <c r="F5" i="4"/>
  <c r="B5" i="4"/>
  <c r="N3" i="4"/>
  <c r="F3" i="4"/>
  <c r="B1" i="4"/>
  <c r="GD8" i="5" l="1"/>
  <c r="GF18" i="5" s="1"/>
  <c r="FJ8" i="5"/>
  <c r="GP18" i="5"/>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FK18" i="5"/>
  <c r="FN18" i="5"/>
  <c r="FJ18" i="5"/>
  <c r="FM18" i="5"/>
  <c r="FL18" i="5"/>
  <c r="GG18" i="5"/>
  <c r="GE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HM12" i="5"/>
  <c r="GZ18" i="5"/>
  <c r="HB12" i="5"/>
  <c r="HC18" i="5"/>
  <c r="GY18" i="5"/>
  <c r="HB18" i="5"/>
  <c r="HA18" i="5"/>
  <c r="HV18" i="5"/>
  <c r="HT12" i="5"/>
  <c r="HU18" i="5"/>
  <c r="HW12" i="5"/>
  <c r="HT18"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HS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V12" i="5"/>
  <c r="HM18" i="5"/>
  <c r="HI18" i="5"/>
  <c r="HK12" i="5"/>
  <c r="HL18" i="5"/>
  <c r="HK18" i="5"/>
  <c r="HJ18" i="5"/>
  <c r="IE18" i="5"/>
  <c r="IG12" i="5"/>
  <c r="IC12" i="5"/>
  <c r="ID18" i="5"/>
  <c r="IF12" i="5"/>
  <c r="IG18" i="5"/>
  <c r="IC18"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L12" i="5"/>
  <c r="GD12" i="5"/>
  <c r="GH12" i="5"/>
  <c r="HA12" i="5"/>
  <c r="HL12" i="5"/>
  <c r="IE12" i="5"/>
  <c r="GE12" i="5" l="1"/>
  <c r="GH18" i="5"/>
  <c r="FB18" i="5"/>
  <c r="FA18" i="5"/>
  <c r="FD18" i="5"/>
  <c r="EZ18" i="5"/>
  <c r="FC18" i="5"/>
  <c r="FC12" i="5"/>
  <c r="FB12" i="5"/>
  <c r="FA12" i="5"/>
  <c r="FD12" i="5"/>
  <c r="EZ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L11" i="4"/>
  <c r="MD10" i="5"/>
  <c r="KO10" i="5"/>
  <c r="JA10" i="5"/>
  <c r="HL10" i="5"/>
  <c r="FW10" i="5"/>
  <c r="EH10" i="5"/>
  <c r="CS10" i="5"/>
  <c r="BB10" i="5"/>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alcChain>
</file>

<file path=xl/sharedStrings.xml><?xml version="1.0" encoding="utf-8"?>
<sst xmlns="http://schemas.openxmlformats.org/spreadsheetml/2006/main" count="838" uniqueCount="180">
  <si>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</si>
  <si>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</si>
  <si>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</si>
  <si>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</si>
  <si>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</si>
  <si>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</si>
  <si>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</si>
  <si>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</si>
  <si>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電気事業により生じた利益は、将来の施設更新に充てるための建設改良積立金や企業債償還のための減債積立金に積み立てることを基本としている。
減債積立金への積立て　2,100千円
建設改良積立金への積立て　24,618千円
資本金への組入　8,972千円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</si>
  <si>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</si>
  <si>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</si>
  <si>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</si>
  <si>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</si>
  <si>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</si>
  <si>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</si>
  <si>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</si>
  <si>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</si>
  <si>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</si>
  <si>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</si>
  <si>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</si>
  <si>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</si>
  <si>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</si>
  <si>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</si>
  <si>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</si>
  <si>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</si>
  <si>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</si>
  <si>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</si>
  <si>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</si>
  <si>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</si>
  <si>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</si>
  <si>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</si>
  <si>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</si>
  <si>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</si>
  <si>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</si>
  <si>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</si>
  <si>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</si>
  <si>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</si>
  <si>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</si>
  <si>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</si>
  <si>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</si>
  <si>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</si>
  <si>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</si>
  <si>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</si>
  <si>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</si>
  <si>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</si>
  <si>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</si>
  <si>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</si>
  <si>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</si>
  <si>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</si>
  <si>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</si>
  <si>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</si>
  <si>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</si>
  <si>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</si>
  <si>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</si>
  <si>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</si>
  <si>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</si>
  <si>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</si>
  <si>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</si>
  <si>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</si>
  <si>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</si>
  <si>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</si>
  <si>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</si>
  <si>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</si>
  <si>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</si>
  <si>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</si>
  <si>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</si>
  <si>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</si>
  <si>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</si>
  <si>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</si>
  <si>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</si>
  <si>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</si>
  <si>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</si>
  <si>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</si>
  <si>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</si>
  <si>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</si>
  <si>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</si>
  <si>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</si>
  <si>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</si>
  <si>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</si>
  <si>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</si>
  <si>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</si>
  <si>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</si>
  <si>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</si>
  <si>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</si>
  <si>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</si>
  <si>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</si>
  <si>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</si>
  <si>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</si>
  <si>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</si>
  <si>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</si>
  <si>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</si>
  <si>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</si>
  <si>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</si>
  <si>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</si>
  <si>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</si>
  <si>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</si>
  <si>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</si>
  <si>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</si>
  <si>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</si>
  <si>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</si>
  <si>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</si>
  <si>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</si>
  <si>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</si>
  <si>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</si>
  <si>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</si>
  <si>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</si>
  <si>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</si>
  <si>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</si>
  <si>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</si>
  <si>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</si>
  <si>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</si>
  <si>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</si>
  <si>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</si>
  <si>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</si>
  <si>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</si>
  <si>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</si>
  <si>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</si>
  <si>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400009</t>
  </si>
  <si>
    <t>46</t>
  </si>
  <si>
    <t>04</t>
  </si>
  <si>
    <t>0</t>
  </si>
  <si>
    <t>000</t>
  </si>
  <si>
    <t>福岡県</t>
  </si>
  <si>
    <t>法適用</t>
  </si>
  <si>
    <t>電気事業</t>
  </si>
  <si>
    <t/>
  </si>
  <si>
    <t>-</t>
  </si>
  <si>
    <t>平成３０年３月３１日　大渕発電所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</si>
  <si>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</si>
  <si>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</si>
  <si>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</si>
  <si>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</si>
  <si>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</si>
  <si>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</si>
  <si>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</si>
  <si>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</si>
  <si>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</si>
  <si>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</si>
  <si>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</si>
  <si>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</si>
  <si>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</si>
  <si>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</si>
  <si>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</si>
  <si>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</si>
  <si>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</si>
  <si>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</si>
  <si>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</si>
  <si>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</si>
  <si>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</si>
  <si>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</si>
  <si>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</si>
  <si>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</si>
  <si>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</si>
  <si>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</si>
  <si>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</si>
  <si>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</si>
  <si>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</si>
  <si>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</si>
  <si>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</si>
  <si>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</si>
  <si>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</si>
  <si>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</si>
  <si>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</si>
  <si>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</si>
  <si>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</si>
  <si>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</si>
  <si>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</si>
  <si>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</si>
  <si>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</si>
  <si>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</si>
  <si>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</si>
  <si>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</si>
  <si>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</si>
  <si>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</si>
  <si>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</si>
  <si>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</si>
  <si>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</si>
  <si>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・「設備利用率」については、概ね安定して推移している。
・「修繕費比率」については、平成２７年度は水車発電機分解点検工事（ＯＨ）を行ったため、平成２８年度は次回の水車発電機分解点検工事（ＯＨ）に向けて特別修繕引当金を計上したため大きくなっている。
・「企業債残高対料金収入比率」について企業債償還を着実に行っているため減少している。
・「有形固定資産減価償却率」については、建設から５０年を経過しており、法定耐用年数が近づいている施設が多くある。</t>
    <rPh sb="128" eb="131">
      <t>キギョウサイ</t>
    </rPh>
    <rPh sb="131" eb="133">
      <t>ザンダカ</t>
    </rPh>
    <rPh sb="133" eb="134">
      <t>タイ</t>
    </rPh>
    <rPh sb="134" eb="136">
      <t>リョウキン</t>
    </rPh>
    <rPh sb="136" eb="138">
      <t>シュウニュウ</t>
    </rPh>
    <rPh sb="138" eb="140">
      <t>ヒリツ</t>
    </rPh>
    <rPh sb="145" eb="148">
      <t>キギョウサイ</t>
    </rPh>
    <rPh sb="148" eb="150">
      <t>ショウカン</t>
    </rPh>
    <rPh sb="151" eb="153">
      <t>チャクジツ</t>
    </rPh>
    <rPh sb="154" eb="155">
      <t>オコナ</t>
    </rPh>
    <rPh sb="161" eb="163">
      <t>ゲンショウ</t>
    </rPh>
    <rPh sb="172" eb="174">
      <t>ユウケイ</t>
    </rPh>
    <rPh sb="174" eb="178">
      <t>コテイシサン</t>
    </rPh>
    <rPh sb="178" eb="180">
      <t>ゲンカ</t>
    </rPh>
    <rPh sb="180" eb="183">
      <t>ショウキャクリツ</t>
    </rPh>
    <rPh sb="190" eb="192">
      <t>ケンセツ</t>
    </rPh>
    <rPh sb="196" eb="197">
      <t>ネン</t>
    </rPh>
    <rPh sb="198" eb="200">
      <t>ケイカ</t>
    </rPh>
    <rPh sb="205" eb="207">
      <t>ホウテイ</t>
    </rPh>
    <rPh sb="207" eb="209">
      <t>タイヨウ</t>
    </rPh>
    <rPh sb="209" eb="211">
      <t>ネンスウ</t>
    </rPh>
    <rPh sb="212" eb="213">
      <t>チカ</t>
    </rPh>
    <rPh sb="218" eb="220">
      <t>シセツ</t>
    </rPh>
    <rPh sb="221" eb="222">
      <t>オオ</t>
    </rPh>
    <phoneticPr fontId="3"/>
  </si>
  <si>
    <t>・「経常収支比率」及び「営業収支比率」については、比較的降雨に恵まれ発電量も安定していることから、一定の電力収入を確保できており、経常収支比率及び営業収支比率ともに100％を上回って推移している。
・「流動比率」については、有価証券の償還による現金預金の増（平成27年度)や未払費用の減（平成28年度）等により増となっている。
・「供給原価」及び「ＥＢＩＴＤＡ（減価償却前営業利益）」からみると本業の収益については安定して推移している。</t>
    <rPh sb="2" eb="4">
      <t>ケイジョウ</t>
    </rPh>
    <rPh sb="4" eb="6">
      <t>シュウシ</t>
    </rPh>
    <rPh sb="6" eb="8">
      <t>ヒリツ</t>
    </rPh>
    <rPh sb="9" eb="10">
      <t>オヨ</t>
    </rPh>
    <rPh sb="12" eb="14">
      <t>エイギョウ</t>
    </rPh>
    <rPh sb="14" eb="16">
      <t>シュウシ</t>
    </rPh>
    <rPh sb="16" eb="18">
      <t>ヒリツ</t>
    </rPh>
    <rPh sb="25" eb="28">
      <t>ヒカクテキ</t>
    </rPh>
    <rPh sb="28" eb="30">
      <t>コウウ</t>
    </rPh>
    <rPh sb="31" eb="32">
      <t>メグ</t>
    </rPh>
    <rPh sb="34" eb="37">
      <t>ハツデンリョウ</t>
    </rPh>
    <rPh sb="38" eb="40">
      <t>アンテイ</t>
    </rPh>
    <rPh sb="49" eb="51">
      <t>イッテイ</t>
    </rPh>
    <rPh sb="52" eb="54">
      <t>デンリョク</t>
    </rPh>
    <rPh sb="54" eb="56">
      <t>シュウニュウ</t>
    </rPh>
    <rPh sb="57" eb="59">
      <t>カクホ</t>
    </rPh>
    <rPh sb="65" eb="67">
      <t>ケイジョウ</t>
    </rPh>
    <rPh sb="67" eb="69">
      <t>シュウシ</t>
    </rPh>
    <rPh sb="69" eb="71">
      <t>ヒリツ</t>
    </rPh>
    <rPh sb="71" eb="72">
      <t>オヨ</t>
    </rPh>
    <rPh sb="73" eb="75">
      <t>エイギョウ</t>
    </rPh>
    <rPh sb="75" eb="77">
      <t>シュウシ</t>
    </rPh>
    <rPh sb="77" eb="79">
      <t>ヒリツ</t>
    </rPh>
    <rPh sb="87" eb="89">
      <t>ウワマワ</t>
    </rPh>
    <rPh sb="91" eb="93">
      <t>スイイ</t>
    </rPh>
    <rPh sb="102" eb="104">
      <t>リュウドウ</t>
    </rPh>
    <rPh sb="104" eb="106">
      <t>ヒリツ</t>
    </rPh>
    <rPh sb="113" eb="115">
      <t>ユウカ</t>
    </rPh>
    <rPh sb="115" eb="117">
      <t>ショウケン</t>
    </rPh>
    <rPh sb="118" eb="120">
      <t>ショウカン</t>
    </rPh>
    <rPh sb="123" eb="125">
      <t>ゲンキン</t>
    </rPh>
    <rPh sb="125" eb="127">
      <t>ヨキン</t>
    </rPh>
    <rPh sb="128" eb="129">
      <t>ゾウ</t>
    </rPh>
    <rPh sb="130" eb="132">
      <t>ヘイセイ</t>
    </rPh>
    <rPh sb="134" eb="136">
      <t>ネンド</t>
    </rPh>
    <rPh sb="138" eb="140">
      <t>ミハラ</t>
    </rPh>
    <rPh sb="140" eb="142">
      <t>ヒヨウ</t>
    </rPh>
    <rPh sb="143" eb="144">
      <t>ゲン</t>
    </rPh>
    <rPh sb="145" eb="147">
      <t>ヘイセイ</t>
    </rPh>
    <rPh sb="149" eb="151">
      <t>ネンド</t>
    </rPh>
    <rPh sb="152" eb="153">
      <t>トウ</t>
    </rPh>
    <rPh sb="156" eb="157">
      <t>ゾウ</t>
    </rPh>
    <rPh sb="199" eb="201">
      <t>ホンギョウ</t>
    </rPh>
    <rPh sb="202" eb="204">
      <t>シュウエキ</t>
    </rPh>
    <rPh sb="209" eb="211">
      <t>アンテイ</t>
    </rPh>
    <rPh sb="213" eb="215">
      <t>スイイ</t>
    </rPh>
    <phoneticPr fontId="3"/>
  </si>
  <si>
    <t>・発電施設は運転開始以来５０年以上が経過していることから、平成３０年度までに作成を予定している経営戦略の中で、設備の更新等を計画的に実施することとしている。
・経営状況に関しては、収益が安定しており現状問題ないが、今後も経営が安定するよう努めることとしている。</t>
    <rPh sb="1" eb="3">
      <t>ハツデン</t>
    </rPh>
    <rPh sb="3" eb="5">
      <t>シセツ</t>
    </rPh>
    <rPh sb="6" eb="8">
      <t>ウンテン</t>
    </rPh>
    <rPh sb="8" eb="10">
      <t>カイシ</t>
    </rPh>
    <rPh sb="10" eb="12">
      <t>イライ</t>
    </rPh>
    <rPh sb="14" eb="15">
      <t>ネン</t>
    </rPh>
    <rPh sb="15" eb="17">
      <t>イジョウ</t>
    </rPh>
    <rPh sb="18" eb="20">
      <t>ケイカ</t>
    </rPh>
    <rPh sb="29" eb="31">
      <t>ヘイセイ</t>
    </rPh>
    <rPh sb="33" eb="35">
      <t>ネンド</t>
    </rPh>
    <rPh sb="38" eb="40">
      <t>サクセイ</t>
    </rPh>
    <rPh sb="41" eb="43">
      <t>ヨテイ</t>
    </rPh>
    <rPh sb="47" eb="49">
      <t>ケイエイ</t>
    </rPh>
    <rPh sb="49" eb="51">
      <t>センリャク</t>
    </rPh>
    <rPh sb="52" eb="53">
      <t>ナカ</t>
    </rPh>
    <rPh sb="55" eb="57">
      <t>セツビ</t>
    </rPh>
    <rPh sb="58" eb="60">
      <t>コウシン</t>
    </rPh>
    <rPh sb="60" eb="61">
      <t>トウ</t>
    </rPh>
    <rPh sb="62" eb="65">
      <t>ケイカクテキ</t>
    </rPh>
    <rPh sb="66" eb="68">
      <t>ジッシ</t>
    </rPh>
    <rPh sb="81" eb="83">
      <t>ケイエイ</t>
    </rPh>
    <rPh sb="83" eb="85">
      <t>ジョウキョウ</t>
    </rPh>
    <rPh sb="86" eb="87">
      <t>カン</t>
    </rPh>
    <rPh sb="91" eb="93">
      <t>シュウエキ</t>
    </rPh>
    <rPh sb="94" eb="96">
      <t>アンテイ</t>
    </rPh>
    <rPh sb="100" eb="102">
      <t>ゲンジョウ</t>
    </rPh>
    <rPh sb="102" eb="104">
      <t>モンダイ</t>
    </rPh>
    <rPh sb="108" eb="110">
      <t>コンゴ</t>
    </rPh>
    <rPh sb="111" eb="113">
      <t>ケイエイ</t>
    </rPh>
    <rPh sb="114" eb="116">
      <t>アンテイ</t>
    </rPh>
    <rPh sb="120" eb="121">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</si>
</sst>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104.4</c:v>
                </c:pt>
                <c:pt idx="1">
                  <c:v>105.8</c:v>
                </c:pt>
                <c:pt idx="2">
                  <c:v>108.2</c:v>
                </c:pt>
                <c:pt idx="3">
                  <c:v>104.7</c:v>
                </c:pt>
                <c:pt idx="4">
                  <c:v>105.5</c:v>
                </c:pt>
              </c:numCache>
            </c:numRef>
          </c:val>
        </c:ser>
        <c:dLbls>
          <c:showLegendKey val="0"/>
          <c:showVal val="0"/>
          <c:showCatName val="0"/>
          <c:showSerName val="0"/>
          <c:showPercent val="0"/>
          <c:showBubbleSize val="0"/>
        </c:dLbls>
        <c:gapWidth val="180"/>
        <c:overlap val="-90"/>
        <c:axId val="209194368"/>
        <c:axId val="20978982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194368"/>
        <c:axId val="209789824"/>
      </c:lineChart>
      <c:catAx>
        <c:axId val="209194368"/>
        <c:scaling>
          <c:orientation val="minMax"/>
        </c:scaling>
        <c:delete val="0"/>
        <c:axPos val="b"/>
        <c:numFmt formatCode="ge" sourceLinked="1"/>
        <c:majorTickMark val="none"/>
        <c:minorTickMark val="none"/>
        <c:tickLblPos val="none"/>
        <c:crossAx val="209789824"/>
        <c:crosses val="autoZero"/>
        <c:auto val="0"/>
        <c:lblAlgn val="ctr"/>
        <c:lblOffset val="100"/>
        <c:noMultiLvlLbl val="1"/>
      </c:catAx>
      <c:valAx>
        <c:axId val="20978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194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512952"/>
        <c:axId val="34951334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512952"/>
        <c:axId val="349513344"/>
      </c:lineChart>
      <c:catAx>
        <c:axId val="349512952"/>
        <c:scaling>
          <c:orientation val="minMax"/>
        </c:scaling>
        <c:delete val="0"/>
        <c:axPos val="b"/>
        <c:numFmt formatCode="ge" sourceLinked="1"/>
        <c:majorTickMark val="none"/>
        <c:minorTickMark val="none"/>
        <c:tickLblPos val="none"/>
        <c:crossAx val="349513344"/>
        <c:crosses val="autoZero"/>
        <c:auto val="0"/>
        <c:lblAlgn val="ctr"/>
        <c:lblOffset val="100"/>
        <c:noMultiLvlLbl val="1"/>
      </c:catAx>
      <c:valAx>
        <c:axId val="3495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2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38.299999999999997</c:v>
                </c:pt>
                <c:pt idx="1">
                  <c:v>38.9</c:v>
                </c:pt>
                <c:pt idx="2">
                  <c:v>37.6</c:v>
                </c:pt>
                <c:pt idx="3">
                  <c:v>45.4</c:v>
                </c:pt>
                <c:pt idx="4">
                  <c:v>48.8</c:v>
                </c:pt>
              </c:numCache>
            </c:numRef>
          </c:val>
        </c:ser>
        <c:dLbls>
          <c:showLegendKey val="0"/>
          <c:showVal val="0"/>
          <c:showCatName val="0"/>
          <c:showSerName val="0"/>
          <c:showPercent val="0"/>
          <c:showBubbleSize val="0"/>
        </c:dLbls>
        <c:gapWidth val="180"/>
        <c:overlap val="-90"/>
        <c:axId val="349514128"/>
        <c:axId val="3495145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49514128"/>
        <c:axId val="349514520"/>
      </c:lineChart>
      <c:catAx>
        <c:axId val="349514128"/>
        <c:scaling>
          <c:orientation val="minMax"/>
        </c:scaling>
        <c:delete val="0"/>
        <c:axPos val="b"/>
        <c:numFmt formatCode="ge" sourceLinked="1"/>
        <c:majorTickMark val="none"/>
        <c:minorTickMark val="none"/>
        <c:tickLblPos val="none"/>
        <c:crossAx val="349514520"/>
        <c:crosses val="autoZero"/>
        <c:auto val="0"/>
        <c:lblAlgn val="ctr"/>
        <c:lblOffset val="100"/>
        <c:noMultiLvlLbl val="1"/>
      </c:catAx>
      <c:valAx>
        <c:axId val="349514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4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21.2</c:v>
                </c:pt>
                <c:pt idx="1">
                  <c:v>24.9</c:v>
                </c:pt>
                <c:pt idx="2">
                  <c:v>18.399999999999999</c:v>
                </c:pt>
                <c:pt idx="3">
                  <c:v>32.6</c:v>
                </c:pt>
                <c:pt idx="4">
                  <c:v>33.200000000000003</c:v>
                </c:pt>
              </c:numCache>
            </c:numRef>
          </c:val>
        </c:ser>
        <c:dLbls>
          <c:showLegendKey val="0"/>
          <c:showVal val="0"/>
          <c:showCatName val="0"/>
          <c:showSerName val="0"/>
          <c:showPercent val="0"/>
          <c:showBubbleSize val="0"/>
        </c:dLbls>
        <c:gapWidth val="180"/>
        <c:overlap val="-90"/>
        <c:axId val="349515304"/>
        <c:axId val="34967157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49515304"/>
        <c:axId val="349671576"/>
      </c:lineChart>
      <c:catAx>
        <c:axId val="349515304"/>
        <c:scaling>
          <c:orientation val="minMax"/>
        </c:scaling>
        <c:delete val="0"/>
        <c:axPos val="b"/>
        <c:numFmt formatCode="ge" sourceLinked="1"/>
        <c:majorTickMark val="none"/>
        <c:minorTickMark val="none"/>
        <c:tickLblPos val="none"/>
        <c:crossAx val="349671576"/>
        <c:crosses val="autoZero"/>
        <c:auto val="0"/>
        <c:lblAlgn val="ctr"/>
        <c:lblOffset val="100"/>
        <c:noMultiLvlLbl val="1"/>
      </c:catAx>
      <c:valAx>
        <c:axId val="349671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5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17.600000000000001</c:v>
                </c:pt>
                <c:pt idx="1">
                  <c:v>15.8</c:v>
                </c:pt>
                <c:pt idx="2">
                  <c:v>13.7</c:v>
                </c:pt>
                <c:pt idx="3">
                  <c:v>11.5</c:v>
                </c:pt>
                <c:pt idx="4">
                  <c:v>9.3000000000000007</c:v>
                </c:pt>
              </c:numCache>
            </c:numRef>
          </c:val>
        </c:ser>
        <c:dLbls>
          <c:showLegendKey val="0"/>
          <c:showVal val="0"/>
          <c:showCatName val="0"/>
          <c:showSerName val="0"/>
          <c:showPercent val="0"/>
          <c:showBubbleSize val="0"/>
        </c:dLbls>
        <c:gapWidth val="180"/>
        <c:overlap val="-90"/>
        <c:axId val="349672360"/>
        <c:axId val="34967275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672360"/>
        <c:axId val="349672752"/>
      </c:lineChart>
      <c:catAx>
        <c:axId val="349672360"/>
        <c:scaling>
          <c:orientation val="minMax"/>
        </c:scaling>
        <c:delete val="0"/>
        <c:axPos val="b"/>
        <c:numFmt formatCode="ge" sourceLinked="1"/>
        <c:majorTickMark val="none"/>
        <c:minorTickMark val="none"/>
        <c:tickLblPos val="none"/>
        <c:crossAx val="349672752"/>
        <c:crosses val="autoZero"/>
        <c:auto val="0"/>
        <c:lblAlgn val="ctr"/>
        <c:lblOffset val="100"/>
        <c:noMultiLvlLbl val="1"/>
      </c:catAx>
      <c:valAx>
        <c:axId val="34967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6723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67</c:v>
                </c:pt>
                <c:pt idx="1">
                  <c:v>68.7</c:v>
                </c:pt>
                <c:pt idx="2">
                  <c:v>69.900000000000006</c:v>
                </c:pt>
                <c:pt idx="3">
                  <c:v>70</c:v>
                </c:pt>
                <c:pt idx="4">
                  <c:v>70.599999999999994</c:v>
                </c:pt>
              </c:numCache>
            </c:numRef>
          </c:val>
        </c:ser>
        <c:dLbls>
          <c:showLegendKey val="0"/>
          <c:showVal val="0"/>
          <c:showCatName val="0"/>
          <c:showSerName val="0"/>
          <c:showPercent val="0"/>
          <c:showBubbleSize val="0"/>
        </c:dLbls>
        <c:gapWidth val="180"/>
        <c:overlap val="-90"/>
        <c:axId val="349673536"/>
        <c:axId val="3496739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673536"/>
        <c:axId val="349673928"/>
      </c:lineChart>
      <c:catAx>
        <c:axId val="349673536"/>
        <c:scaling>
          <c:orientation val="minMax"/>
        </c:scaling>
        <c:delete val="0"/>
        <c:axPos val="b"/>
        <c:numFmt formatCode="ge" sourceLinked="1"/>
        <c:majorTickMark val="none"/>
        <c:minorTickMark val="none"/>
        <c:tickLblPos val="none"/>
        <c:crossAx val="349673928"/>
        <c:crosses val="autoZero"/>
        <c:auto val="0"/>
        <c:lblAlgn val="ctr"/>
        <c:lblOffset val="100"/>
        <c:noMultiLvlLbl val="1"/>
      </c:catAx>
      <c:valAx>
        <c:axId val="349673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7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674712"/>
        <c:axId val="34967510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674712"/>
        <c:axId val="349675104"/>
      </c:lineChart>
      <c:catAx>
        <c:axId val="349674712"/>
        <c:scaling>
          <c:orientation val="minMax"/>
        </c:scaling>
        <c:delete val="0"/>
        <c:axPos val="b"/>
        <c:numFmt formatCode="ge" sourceLinked="1"/>
        <c:majorTickMark val="none"/>
        <c:minorTickMark val="none"/>
        <c:tickLblPos val="none"/>
        <c:crossAx val="349675104"/>
        <c:crosses val="autoZero"/>
        <c:auto val="0"/>
        <c:lblAlgn val="ctr"/>
        <c:lblOffset val="100"/>
        <c:noMultiLvlLbl val="1"/>
      </c:catAx>
      <c:valAx>
        <c:axId val="34967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74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45824"/>
        <c:axId val="3498462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45824"/>
        <c:axId val="349846216"/>
      </c:lineChart>
      <c:catAx>
        <c:axId val="349845824"/>
        <c:scaling>
          <c:orientation val="minMax"/>
        </c:scaling>
        <c:delete val="0"/>
        <c:axPos val="b"/>
        <c:numFmt formatCode="ge" sourceLinked="1"/>
        <c:majorTickMark val="none"/>
        <c:minorTickMark val="none"/>
        <c:tickLblPos val="none"/>
        <c:crossAx val="349846216"/>
        <c:crosses val="autoZero"/>
        <c:auto val="0"/>
        <c:lblAlgn val="ctr"/>
        <c:lblOffset val="100"/>
        <c:noMultiLvlLbl val="1"/>
      </c:catAx>
      <c:valAx>
        <c:axId val="349846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5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47000"/>
        <c:axId val="34984739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47000"/>
        <c:axId val="349847392"/>
      </c:lineChart>
      <c:catAx>
        <c:axId val="349847000"/>
        <c:scaling>
          <c:orientation val="minMax"/>
        </c:scaling>
        <c:delete val="0"/>
        <c:axPos val="b"/>
        <c:numFmt formatCode="ge" sourceLinked="1"/>
        <c:majorTickMark val="none"/>
        <c:minorTickMark val="none"/>
        <c:tickLblPos val="none"/>
        <c:crossAx val="349847392"/>
        <c:crosses val="autoZero"/>
        <c:auto val="0"/>
        <c:lblAlgn val="ctr"/>
        <c:lblOffset val="100"/>
        <c:noMultiLvlLbl val="1"/>
      </c:catAx>
      <c:valAx>
        <c:axId val="34984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7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48568"/>
        <c:axId val="34984896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48568"/>
        <c:axId val="349848960"/>
      </c:lineChart>
      <c:catAx>
        <c:axId val="349848568"/>
        <c:scaling>
          <c:orientation val="minMax"/>
        </c:scaling>
        <c:delete val="0"/>
        <c:axPos val="b"/>
        <c:numFmt formatCode="ge" sourceLinked="1"/>
        <c:majorTickMark val="none"/>
        <c:minorTickMark val="none"/>
        <c:tickLblPos val="none"/>
        <c:crossAx val="349848960"/>
        <c:crosses val="autoZero"/>
        <c:auto val="0"/>
        <c:lblAlgn val="ctr"/>
        <c:lblOffset val="100"/>
        <c:noMultiLvlLbl val="1"/>
      </c:catAx>
      <c:valAx>
        <c:axId val="34984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8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4968"/>
        <c:axId val="3503353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4968"/>
        <c:axId val="350335360"/>
      </c:lineChart>
      <c:catAx>
        <c:axId val="350334968"/>
        <c:scaling>
          <c:orientation val="minMax"/>
        </c:scaling>
        <c:delete val="0"/>
        <c:axPos val="b"/>
        <c:numFmt formatCode="ge" sourceLinked="1"/>
        <c:majorTickMark val="none"/>
        <c:minorTickMark val="none"/>
        <c:tickLblPos val="none"/>
        <c:crossAx val="350335360"/>
        <c:crosses val="autoZero"/>
        <c:auto val="0"/>
        <c:lblAlgn val="ctr"/>
        <c:lblOffset val="100"/>
        <c:noMultiLvlLbl val="1"/>
      </c:catAx>
      <c:valAx>
        <c:axId val="35033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4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102.3</c:v>
                </c:pt>
                <c:pt idx="1">
                  <c:v>102</c:v>
                </c:pt>
                <c:pt idx="2">
                  <c:v>102.3</c:v>
                </c:pt>
                <c:pt idx="3">
                  <c:v>103.5</c:v>
                </c:pt>
                <c:pt idx="4">
                  <c:v>101.6</c:v>
                </c:pt>
              </c:numCache>
            </c:numRef>
          </c:val>
        </c:ser>
        <c:dLbls>
          <c:showLegendKey val="0"/>
          <c:showVal val="0"/>
          <c:showCatName val="0"/>
          <c:showSerName val="0"/>
          <c:showPercent val="0"/>
          <c:showBubbleSize val="0"/>
        </c:dLbls>
        <c:gapWidth val="180"/>
        <c:overlap val="-90"/>
        <c:axId val="209629600"/>
        <c:axId val="20887884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629600"/>
        <c:axId val="208878848"/>
      </c:lineChart>
      <c:catAx>
        <c:axId val="209629600"/>
        <c:scaling>
          <c:orientation val="minMax"/>
        </c:scaling>
        <c:delete val="0"/>
        <c:axPos val="b"/>
        <c:numFmt formatCode="ge" sourceLinked="1"/>
        <c:majorTickMark val="none"/>
        <c:minorTickMark val="none"/>
        <c:tickLblPos val="none"/>
        <c:crossAx val="208878848"/>
        <c:crosses val="autoZero"/>
        <c:auto val="0"/>
        <c:lblAlgn val="ctr"/>
        <c:lblOffset val="100"/>
        <c:noMultiLvlLbl val="1"/>
      </c:catAx>
      <c:valAx>
        <c:axId val="20887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62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6144"/>
        <c:axId val="35033653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6144"/>
        <c:axId val="350336536"/>
      </c:lineChart>
      <c:catAx>
        <c:axId val="350336144"/>
        <c:scaling>
          <c:orientation val="minMax"/>
        </c:scaling>
        <c:delete val="0"/>
        <c:axPos val="b"/>
        <c:numFmt formatCode="ge" sourceLinked="1"/>
        <c:majorTickMark val="none"/>
        <c:minorTickMark val="none"/>
        <c:tickLblPos val="none"/>
        <c:crossAx val="350336536"/>
        <c:crosses val="autoZero"/>
        <c:auto val="0"/>
        <c:lblAlgn val="ctr"/>
        <c:lblOffset val="100"/>
        <c:noMultiLvlLbl val="1"/>
      </c:catAx>
      <c:valAx>
        <c:axId val="35033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7320"/>
        <c:axId val="35033771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7320"/>
        <c:axId val="350337712"/>
      </c:lineChart>
      <c:catAx>
        <c:axId val="350337320"/>
        <c:scaling>
          <c:orientation val="minMax"/>
        </c:scaling>
        <c:delete val="0"/>
        <c:axPos val="b"/>
        <c:numFmt formatCode="ge" sourceLinked="1"/>
        <c:majorTickMark val="none"/>
        <c:minorTickMark val="none"/>
        <c:tickLblPos val="none"/>
        <c:crossAx val="350337712"/>
        <c:crosses val="autoZero"/>
        <c:auto val="0"/>
        <c:lblAlgn val="ctr"/>
        <c:lblOffset val="100"/>
        <c:noMultiLvlLbl val="1"/>
      </c:catAx>
      <c:valAx>
        <c:axId val="35033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7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8496"/>
        <c:axId val="35010968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8496"/>
        <c:axId val="350109680"/>
      </c:lineChart>
      <c:catAx>
        <c:axId val="350338496"/>
        <c:scaling>
          <c:orientation val="minMax"/>
        </c:scaling>
        <c:delete val="0"/>
        <c:axPos val="b"/>
        <c:numFmt formatCode="ge" sourceLinked="1"/>
        <c:majorTickMark val="none"/>
        <c:minorTickMark val="none"/>
        <c:tickLblPos val="none"/>
        <c:crossAx val="350109680"/>
        <c:crosses val="autoZero"/>
        <c:auto val="0"/>
        <c:lblAlgn val="ctr"/>
        <c:lblOffset val="100"/>
        <c:noMultiLvlLbl val="1"/>
      </c:catAx>
      <c:valAx>
        <c:axId val="35010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10464"/>
        <c:axId val="35011085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10464"/>
        <c:axId val="350110856"/>
      </c:lineChart>
      <c:catAx>
        <c:axId val="350110464"/>
        <c:scaling>
          <c:orientation val="minMax"/>
        </c:scaling>
        <c:delete val="0"/>
        <c:axPos val="b"/>
        <c:numFmt formatCode="ge" sourceLinked="1"/>
        <c:majorTickMark val="none"/>
        <c:minorTickMark val="none"/>
        <c:tickLblPos val="none"/>
        <c:crossAx val="350110856"/>
        <c:crosses val="autoZero"/>
        <c:auto val="0"/>
        <c:lblAlgn val="ctr"/>
        <c:lblOffset val="100"/>
        <c:noMultiLvlLbl val="1"/>
      </c:catAx>
      <c:valAx>
        <c:axId val="35011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11640"/>
        <c:axId val="35011203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11640"/>
        <c:axId val="350112032"/>
      </c:lineChart>
      <c:catAx>
        <c:axId val="350111640"/>
        <c:scaling>
          <c:orientation val="minMax"/>
        </c:scaling>
        <c:delete val="0"/>
        <c:axPos val="b"/>
        <c:numFmt formatCode="ge" sourceLinked="1"/>
        <c:majorTickMark val="none"/>
        <c:minorTickMark val="none"/>
        <c:tickLblPos val="none"/>
        <c:crossAx val="350112032"/>
        <c:crosses val="autoZero"/>
        <c:auto val="0"/>
        <c:lblAlgn val="ctr"/>
        <c:lblOffset val="100"/>
        <c:noMultiLvlLbl val="1"/>
      </c:catAx>
      <c:valAx>
        <c:axId val="35011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164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12816"/>
        <c:axId val="3501132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12816"/>
        <c:axId val="350113208"/>
      </c:lineChart>
      <c:catAx>
        <c:axId val="350112816"/>
        <c:scaling>
          <c:orientation val="minMax"/>
        </c:scaling>
        <c:delete val="0"/>
        <c:axPos val="b"/>
        <c:numFmt formatCode="ge" sourceLinked="1"/>
        <c:majorTickMark val="none"/>
        <c:minorTickMark val="none"/>
        <c:tickLblPos val="none"/>
        <c:crossAx val="350113208"/>
        <c:crosses val="autoZero"/>
        <c:auto val="0"/>
        <c:lblAlgn val="ctr"/>
        <c:lblOffset val="100"/>
        <c:noMultiLvlLbl val="1"/>
      </c:catAx>
      <c:valAx>
        <c:axId val="35011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1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6016"/>
        <c:axId val="35023640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6016"/>
        <c:axId val="350236408"/>
      </c:lineChart>
      <c:catAx>
        <c:axId val="350236016"/>
        <c:scaling>
          <c:orientation val="minMax"/>
        </c:scaling>
        <c:delete val="0"/>
        <c:axPos val="b"/>
        <c:numFmt formatCode="ge" sourceLinked="1"/>
        <c:majorTickMark val="none"/>
        <c:minorTickMark val="none"/>
        <c:tickLblPos val="none"/>
        <c:crossAx val="350236408"/>
        <c:crosses val="autoZero"/>
        <c:auto val="0"/>
        <c:lblAlgn val="ctr"/>
        <c:lblOffset val="100"/>
        <c:noMultiLvlLbl val="1"/>
      </c:catAx>
      <c:valAx>
        <c:axId val="350236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6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7192"/>
        <c:axId val="35023758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7192"/>
        <c:axId val="350237584"/>
      </c:lineChart>
      <c:catAx>
        <c:axId val="350237192"/>
        <c:scaling>
          <c:orientation val="minMax"/>
        </c:scaling>
        <c:delete val="0"/>
        <c:axPos val="b"/>
        <c:numFmt formatCode="ge" sourceLinked="1"/>
        <c:majorTickMark val="none"/>
        <c:minorTickMark val="none"/>
        <c:tickLblPos val="none"/>
        <c:crossAx val="350237584"/>
        <c:crosses val="autoZero"/>
        <c:auto val="0"/>
        <c:lblAlgn val="ctr"/>
        <c:lblOffset val="100"/>
        <c:noMultiLvlLbl val="1"/>
      </c:catAx>
      <c:valAx>
        <c:axId val="35023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7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8368"/>
        <c:axId val="35023876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8368"/>
        <c:axId val="350238760"/>
      </c:lineChart>
      <c:catAx>
        <c:axId val="350238368"/>
        <c:scaling>
          <c:orientation val="minMax"/>
        </c:scaling>
        <c:delete val="0"/>
        <c:axPos val="b"/>
        <c:numFmt formatCode="ge" sourceLinked="1"/>
        <c:majorTickMark val="none"/>
        <c:minorTickMark val="none"/>
        <c:tickLblPos val="none"/>
        <c:crossAx val="350238760"/>
        <c:crosses val="autoZero"/>
        <c:auto val="0"/>
        <c:lblAlgn val="ctr"/>
        <c:lblOffset val="100"/>
        <c:noMultiLvlLbl val="1"/>
      </c:catAx>
      <c:valAx>
        <c:axId val="35023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058696"/>
        <c:axId val="3510590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58696"/>
        <c:axId val="351059088"/>
      </c:lineChart>
      <c:catAx>
        <c:axId val="351058696"/>
        <c:scaling>
          <c:orientation val="minMax"/>
        </c:scaling>
        <c:delete val="0"/>
        <c:axPos val="b"/>
        <c:numFmt formatCode="ge" sourceLinked="1"/>
        <c:majorTickMark val="none"/>
        <c:minorTickMark val="none"/>
        <c:tickLblPos val="none"/>
        <c:crossAx val="351059088"/>
        <c:crosses val="autoZero"/>
        <c:auto val="0"/>
        <c:lblAlgn val="ctr"/>
        <c:lblOffset val="100"/>
        <c:noMultiLvlLbl val="1"/>
      </c:catAx>
      <c:valAx>
        <c:axId val="35105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5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3117</c:v>
                </c:pt>
                <c:pt idx="1">
                  <c:v>2469.3000000000002</c:v>
                </c:pt>
                <c:pt idx="2">
                  <c:v>811.2</c:v>
                </c:pt>
                <c:pt idx="3">
                  <c:v>1293.5999999999999</c:v>
                </c:pt>
                <c:pt idx="4">
                  <c:v>2012.9</c:v>
                </c:pt>
              </c:numCache>
            </c:numRef>
          </c:val>
        </c:ser>
        <c:dLbls>
          <c:showLegendKey val="0"/>
          <c:showVal val="0"/>
          <c:showCatName val="0"/>
          <c:showSerName val="0"/>
          <c:showPercent val="0"/>
          <c:showBubbleSize val="0"/>
        </c:dLbls>
        <c:gapWidth val="180"/>
        <c:overlap val="-90"/>
        <c:axId val="210763216"/>
        <c:axId val="20897130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0763216"/>
        <c:axId val="208971304"/>
      </c:lineChart>
      <c:catAx>
        <c:axId val="210763216"/>
        <c:scaling>
          <c:orientation val="minMax"/>
        </c:scaling>
        <c:delete val="0"/>
        <c:axPos val="b"/>
        <c:numFmt formatCode="ge" sourceLinked="1"/>
        <c:majorTickMark val="none"/>
        <c:minorTickMark val="none"/>
        <c:tickLblPos val="none"/>
        <c:crossAx val="208971304"/>
        <c:crosses val="autoZero"/>
        <c:auto val="0"/>
        <c:lblAlgn val="ctr"/>
        <c:lblOffset val="100"/>
        <c:noMultiLvlLbl val="1"/>
      </c:catAx>
      <c:valAx>
        <c:axId val="208971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6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1059872"/>
        <c:axId val="35106026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59872"/>
        <c:axId val="351060264"/>
      </c:lineChart>
      <c:catAx>
        <c:axId val="351059872"/>
        <c:scaling>
          <c:orientation val="minMax"/>
        </c:scaling>
        <c:delete val="0"/>
        <c:axPos val="b"/>
        <c:numFmt formatCode="ge" sourceLinked="1"/>
        <c:majorTickMark val="none"/>
        <c:minorTickMark val="none"/>
        <c:tickLblPos val="none"/>
        <c:crossAx val="351060264"/>
        <c:crosses val="autoZero"/>
        <c:auto val="0"/>
        <c:lblAlgn val="ctr"/>
        <c:lblOffset val="100"/>
        <c:noMultiLvlLbl val="1"/>
      </c:catAx>
      <c:valAx>
        <c:axId val="35106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5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9659.5</c:v>
                </c:pt>
                <c:pt idx="1">
                  <c:v>9548.2999999999993</c:v>
                </c:pt>
                <c:pt idx="2">
                  <c:v>9987.1</c:v>
                </c:pt>
                <c:pt idx="3">
                  <c:v>8395.7999999999993</c:v>
                </c:pt>
                <c:pt idx="4">
                  <c:v>8200.5</c:v>
                </c:pt>
              </c:numCache>
            </c:numRef>
          </c:val>
        </c:ser>
        <c:dLbls>
          <c:showLegendKey val="0"/>
          <c:showVal val="0"/>
          <c:showCatName val="0"/>
          <c:showSerName val="0"/>
          <c:showPercent val="0"/>
          <c:showBubbleSize val="0"/>
        </c:dLbls>
        <c:gapWidth val="180"/>
        <c:overlap val="-90"/>
        <c:axId val="208971696"/>
        <c:axId val="20897208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08971696"/>
        <c:axId val="208972088"/>
      </c:lineChart>
      <c:catAx>
        <c:axId val="208971696"/>
        <c:scaling>
          <c:orientation val="minMax"/>
        </c:scaling>
        <c:delete val="0"/>
        <c:axPos val="b"/>
        <c:numFmt formatCode="ge" sourceLinked="1"/>
        <c:majorTickMark val="none"/>
        <c:minorTickMark val="none"/>
        <c:tickLblPos val="none"/>
        <c:crossAx val="208972088"/>
        <c:crosses val="autoZero"/>
        <c:auto val="0"/>
        <c:lblAlgn val="ctr"/>
        <c:lblOffset val="100"/>
        <c:noMultiLvlLbl val="1"/>
      </c:catAx>
      <c:valAx>
        <c:axId val="208972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97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122621</c:v>
                </c:pt>
                <c:pt idx="1">
                  <c:v>128116</c:v>
                </c:pt>
                <c:pt idx="2">
                  <c:v>126923</c:v>
                </c:pt>
                <c:pt idx="3">
                  <c:v>118073</c:v>
                </c:pt>
                <c:pt idx="4">
                  <c:v>122592</c:v>
                </c:pt>
              </c:numCache>
            </c:numRef>
          </c:val>
        </c:ser>
        <c:dLbls>
          <c:showLegendKey val="0"/>
          <c:showVal val="0"/>
          <c:showCatName val="0"/>
          <c:showSerName val="0"/>
          <c:showPercent val="0"/>
          <c:showBubbleSize val="0"/>
        </c:dLbls>
        <c:gapWidth val="180"/>
        <c:overlap val="-90"/>
        <c:axId val="208974440"/>
        <c:axId val="20897483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08974440"/>
        <c:axId val="208974832"/>
      </c:lineChart>
      <c:catAx>
        <c:axId val="208974440"/>
        <c:scaling>
          <c:orientation val="minMax"/>
        </c:scaling>
        <c:delete val="0"/>
        <c:axPos val="b"/>
        <c:numFmt formatCode="ge" sourceLinked="1"/>
        <c:majorTickMark val="none"/>
        <c:minorTickMark val="none"/>
        <c:tickLblPos val="none"/>
        <c:crossAx val="208974832"/>
        <c:crosses val="autoZero"/>
        <c:auto val="0"/>
        <c:lblAlgn val="ctr"/>
        <c:lblOffset val="100"/>
        <c:noMultiLvlLbl val="1"/>
      </c:catAx>
      <c:valAx>
        <c:axId val="2089748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974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38.299999999999997</c:v>
                </c:pt>
                <c:pt idx="1">
                  <c:v>38.9</c:v>
                </c:pt>
                <c:pt idx="2">
                  <c:v>37.6</c:v>
                </c:pt>
                <c:pt idx="3">
                  <c:v>45.4</c:v>
                </c:pt>
                <c:pt idx="4">
                  <c:v>48.8</c:v>
                </c:pt>
              </c:numCache>
            </c:numRef>
          </c:val>
        </c:ser>
        <c:dLbls>
          <c:showLegendKey val="0"/>
          <c:showVal val="0"/>
          <c:showCatName val="0"/>
          <c:showSerName val="0"/>
          <c:showPercent val="0"/>
          <c:showBubbleSize val="0"/>
        </c:dLbls>
        <c:gapWidth val="180"/>
        <c:overlap val="-90"/>
        <c:axId val="208975616"/>
        <c:axId val="20897600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08975616"/>
        <c:axId val="208976008"/>
      </c:lineChart>
      <c:catAx>
        <c:axId val="208975616"/>
        <c:scaling>
          <c:orientation val="minMax"/>
        </c:scaling>
        <c:delete val="0"/>
        <c:axPos val="b"/>
        <c:numFmt formatCode="ge" sourceLinked="1"/>
        <c:majorTickMark val="none"/>
        <c:minorTickMark val="none"/>
        <c:tickLblPos val="none"/>
        <c:crossAx val="208976008"/>
        <c:crosses val="autoZero"/>
        <c:auto val="0"/>
        <c:lblAlgn val="ctr"/>
        <c:lblOffset val="100"/>
        <c:noMultiLvlLbl val="1"/>
      </c:catAx>
      <c:valAx>
        <c:axId val="208976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97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21.2</c:v>
                </c:pt>
                <c:pt idx="1">
                  <c:v>24.9</c:v>
                </c:pt>
                <c:pt idx="2">
                  <c:v>18.399999999999999</c:v>
                </c:pt>
                <c:pt idx="3">
                  <c:v>32.6</c:v>
                </c:pt>
                <c:pt idx="4">
                  <c:v>33.200000000000003</c:v>
                </c:pt>
              </c:numCache>
            </c:numRef>
          </c:val>
        </c:ser>
        <c:dLbls>
          <c:showLegendKey val="0"/>
          <c:showVal val="0"/>
          <c:showCatName val="0"/>
          <c:showSerName val="0"/>
          <c:showPercent val="0"/>
          <c:showBubbleSize val="0"/>
        </c:dLbls>
        <c:gapWidth val="180"/>
        <c:overlap val="-90"/>
        <c:axId val="208974048"/>
        <c:axId val="20897365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08974048"/>
        <c:axId val="208973656"/>
      </c:lineChart>
      <c:catAx>
        <c:axId val="208974048"/>
        <c:scaling>
          <c:orientation val="minMax"/>
        </c:scaling>
        <c:delete val="0"/>
        <c:axPos val="b"/>
        <c:numFmt formatCode="ge" sourceLinked="1"/>
        <c:majorTickMark val="none"/>
        <c:minorTickMark val="none"/>
        <c:tickLblPos val="none"/>
        <c:crossAx val="208973656"/>
        <c:crosses val="autoZero"/>
        <c:auto val="0"/>
        <c:lblAlgn val="ctr"/>
        <c:lblOffset val="100"/>
        <c:noMultiLvlLbl val="1"/>
      </c:catAx>
      <c:valAx>
        <c:axId val="208973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974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17.600000000000001</c:v>
                </c:pt>
                <c:pt idx="1">
                  <c:v>15.8</c:v>
                </c:pt>
                <c:pt idx="2">
                  <c:v>13.7</c:v>
                </c:pt>
                <c:pt idx="3">
                  <c:v>11.5</c:v>
                </c:pt>
                <c:pt idx="4">
                  <c:v>9.3000000000000007</c:v>
                </c:pt>
              </c:numCache>
            </c:numRef>
          </c:val>
        </c:ser>
        <c:dLbls>
          <c:showLegendKey val="0"/>
          <c:showVal val="0"/>
          <c:showCatName val="0"/>
          <c:showSerName val="0"/>
          <c:showPercent val="0"/>
          <c:showBubbleSize val="0"/>
        </c:dLbls>
        <c:gapWidth val="180"/>
        <c:overlap val="-90"/>
        <c:axId val="208972872"/>
        <c:axId val="20897679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08972872"/>
        <c:axId val="208976792"/>
      </c:lineChart>
      <c:catAx>
        <c:axId val="208972872"/>
        <c:scaling>
          <c:orientation val="minMax"/>
        </c:scaling>
        <c:delete val="0"/>
        <c:axPos val="b"/>
        <c:numFmt formatCode="ge" sourceLinked="1"/>
        <c:majorTickMark val="none"/>
        <c:minorTickMark val="none"/>
        <c:tickLblPos val="none"/>
        <c:crossAx val="208976792"/>
        <c:crosses val="autoZero"/>
        <c:auto val="0"/>
        <c:lblAlgn val="ctr"/>
        <c:lblOffset val="100"/>
        <c:noMultiLvlLbl val="1"/>
      </c:catAx>
      <c:valAx>
        <c:axId val="208976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972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67</c:v>
                </c:pt>
                <c:pt idx="1">
                  <c:v>68.7</c:v>
                </c:pt>
                <c:pt idx="2">
                  <c:v>69.900000000000006</c:v>
                </c:pt>
                <c:pt idx="3">
                  <c:v>70</c:v>
                </c:pt>
                <c:pt idx="4">
                  <c:v>70.599999999999994</c:v>
                </c:pt>
              </c:numCache>
            </c:numRef>
          </c:val>
        </c:ser>
        <c:dLbls>
          <c:showLegendKey val="0"/>
          <c:showVal val="0"/>
          <c:showCatName val="0"/>
          <c:showSerName val="0"/>
          <c:showPercent val="0"/>
          <c:showBubbleSize val="0"/>
        </c:dLbls>
        <c:gapWidth val="180"/>
        <c:overlap val="-90"/>
        <c:axId val="349511776"/>
        <c:axId val="3495121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49511776"/>
        <c:axId val="349512168"/>
      </c:lineChart>
      <c:catAx>
        <c:axId val="349511776"/>
        <c:scaling>
          <c:orientation val="minMax"/>
        </c:scaling>
        <c:delete val="0"/>
        <c:axPos val="b"/>
        <c:numFmt formatCode="ge" sourceLinked="1"/>
        <c:majorTickMark val="none"/>
        <c:minorTickMark val="none"/>
        <c:tickLblPos val="none"/>
        <c:crossAx val="349512168"/>
        <c:crosses val="autoZero"/>
        <c:auto val="0"/>
        <c:lblAlgn val="ctr"/>
        <c:lblOffset val="100"/>
        <c:noMultiLvlLbl val="1"/>
      </c:catAx>
      <c:valAx>
        <c:axId val="349512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5117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187794"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1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1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1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1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1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1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1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13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13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1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1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1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14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14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1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1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14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14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14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14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14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15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15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15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15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15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15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15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15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15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15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16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16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16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16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16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16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16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167"/>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16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169"/>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170"/>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171"/>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172"/>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173"/>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福岡県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176</v>
      </c>
      <c r="K3" s="177"/>
      <c r="L3" s="177"/>
      <c r="M3" s="177"/>
      <c r="N3" s="178">
        <f>データ!L6</f>
        <v>90.2</v>
      </c>
      <c r="O3" s="178"/>
      <c r="P3" s="178"/>
      <c r="Q3" s="179"/>
      <c r="R3" s="1"/>
      <c r="S3" s="180" t="s">
        <v>8</v>
      </c>
      <c r="T3" s="181"/>
      <c r="U3" s="181"/>
      <c r="V3" s="181"/>
      <c r="W3" s="181"/>
      <c r="X3" s="181"/>
      <c r="Y3" s="181"/>
      <c r="Z3" s="181"/>
      <c r="AA3" s="181"/>
      <c r="AB3" s="181"/>
      <c r="AC3" s="181"/>
      <c r="AD3" s="181"/>
      <c r="AE3" s="181"/>
      <c r="AF3" s="181"/>
      <c r="AG3" s="181"/>
      <c r="AH3" s="182"/>
      <c r="AI3" s="1"/>
      <c r="AJ3" s="1"/>
      <c r="AK3" s="113" t="s">
        <v>178</v>
      </c>
      <c r="AL3" s="114"/>
      <c r="AM3" s="114"/>
      <c r="AN3" s="114"/>
      <c r="AO3" s="114"/>
      <c r="AP3" s="114"/>
      <c r="AQ3" s="115"/>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3</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127</v>
      </c>
      <c r="G7" s="171"/>
      <c r="H7" s="171"/>
      <c r="I7" s="171"/>
      <c r="J7" s="172" t="s">
        <v>126</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22</v>
      </c>
      <c r="C12" s="156"/>
      <c r="D12" s="156"/>
      <c r="E12" s="156"/>
      <c r="F12" s="151">
        <f>データ!W6</f>
        <v>47138</v>
      </c>
      <c r="G12" s="152"/>
      <c r="H12" s="151">
        <f>データ!X6</f>
        <v>47904</v>
      </c>
      <c r="I12" s="152"/>
      <c r="J12" s="151">
        <f>データ!Y6</f>
        <v>46323</v>
      </c>
      <c r="K12" s="152"/>
      <c r="L12" s="151">
        <f>データ!Z6</f>
        <v>56077</v>
      </c>
      <c r="M12" s="152"/>
      <c r="N12" s="153">
        <f>データ!AA6</f>
        <v>60097</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26</v>
      </c>
      <c r="C16" s="135"/>
      <c r="D16" s="135"/>
      <c r="E16" s="136"/>
      <c r="F16" s="147">
        <f>データ!AQ6</f>
        <v>47138</v>
      </c>
      <c r="G16" s="147"/>
      <c r="H16" s="147">
        <f>データ!AR6</f>
        <v>47904</v>
      </c>
      <c r="I16" s="147"/>
      <c r="J16" s="147">
        <f>データ!AS6</f>
        <v>46323</v>
      </c>
      <c r="K16" s="147"/>
      <c r="L16" s="147">
        <f>データ!AT6</f>
        <v>56077</v>
      </c>
      <c r="M16" s="147"/>
      <c r="N16" s="139">
        <f>データ!AU6</f>
        <v>60097</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29</v>
      </c>
      <c r="C19" s="135"/>
      <c r="D19" s="135"/>
      <c r="E19" s="136"/>
      <c r="F19" s="137">
        <f>データ!AV6</f>
        <v>488051</v>
      </c>
      <c r="G19" s="137"/>
      <c r="H19" s="137"/>
      <c r="I19" s="137" t="str">
        <f>データ!AW6</f>
        <v>-</v>
      </c>
      <c r="J19" s="137"/>
      <c r="K19" s="137"/>
      <c r="L19" s="137">
        <f>データ!AX6</f>
        <v>488051</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32</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177</v>
      </c>
      <c r="AL40" s="114"/>
      <c r="AM40" s="114"/>
      <c r="AN40" s="114"/>
      <c r="AO40" s="114"/>
      <c r="AP40" s="114"/>
      <c r="AQ40" s="115"/>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35</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179</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26.4">
      <c r="A6" s="50" t="s">
        <v>115</v>
      </c>
      <c r="B6" s="68" t="str">
        <f>B7</f>
        <v>2016</v>
      </c>
      <c r="C6" s="68" t="str">
        <f t="shared" ref="C6:AX6" si="6">C7</f>
        <v>400009</v>
      </c>
      <c r="D6" s="68" t="str">
        <f t="shared" si="6"/>
        <v>46</v>
      </c>
      <c r="E6" s="68" t="str">
        <f t="shared" si="6"/>
        <v>04</v>
      </c>
      <c r="F6" s="68" t="str">
        <f t="shared" si="6"/>
        <v>0</v>
      </c>
      <c r="G6" s="68" t="str">
        <f t="shared" si="6"/>
        <v>000</v>
      </c>
      <c r="H6" s="68" t="str">
        <f t="shared" si="6"/>
        <v>福岡県</v>
      </c>
      <c r="I6" s="68" t="str">
        <f t="shared" si="6"/>
        <v>法適用</v>
      </c>
      <c r="J6" s="68" t="str">
        <f t="shared" si="6"/>
        <v>電気事業</v>
      </c>
      <c r="K6" s="68" t="str">
        <f t="shared" si="6"/>
        <v/>
      </c>
      <c r="L6" s="69">
        <f t="shared" si="6"/>
        <v>90.2</v>
      </c>
      <c r="M6" s="70">
        <f t="shared" si="6"/>
        <v>3</v>
      </c>
      <c r="N6" s="70" t="str">
        <f t="shared" si="6"/>
        <v>-</v>
      </c>
      <c r="O6" s="70" t="str">
        <f t="shared" si="6"/>
        <v>-</v>
      </c>
      <c r="P6" s="70" t="str">
        <f t="shared" si="6"/>
        <v>-</v>
      </c>
      <c r="Q6" s="70" t="str">
        <f t="shared" si="6"/>
        <v>-</v>
      </c>
      <c r="R6" s="71" t="str">
        <f>R7</f>
        <v>平成３０年３月３１日　大渕発電所</v>
      </c>
      <c r="S6" s="72" t="str">
        <f t="shared" si="6"/>
        <v>-</v>
      </c>
      <c r="T6" s="68" t="str">
        <f t="shared" si="6"/>
        <v>無</v>
      </c>
      <c r="U6" s="72" t="str">
        <f t="shared" si="6"/>
        <v>九州電力株式会社</v>
      </c>
      <c r="V6" s="69" t="str">
        <f t="shared" si="6"/>
        <v>-</v>
      </c>
      <c r="W6" s="70">
        <f>W7</f>
        <v>47138</v>
      </c>
      <c r="X6" s="70">
        <f t="shared" si="6"/>
        <v>47904</v>
      </c>
      <c r="Y6" s="70">
        <f t="shared" si="6"/>
        <v>46323</v>
      </c>
      <c r="Z6" s="70">
        <f t="shared" si="6"/>
        <v>56077</v>
      </c>
      <c r="AA6" s="70">
        <f t="shared" si="6"/>
        <v>60097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47138</v>
      </c>
      <c r="AR6" s="70">
        <f t="shared" si="6"/>
        <v>47904</v>
      </c>
      <c r="AS6" s="70">
        <f t="shared" si="6"/>
        <v>46323</v>
      </c>
      <c r="AT6" s="70">
        <f t="shared" si="6"/>
        <v>56077</v>
      </c>
      <c r="AU6" s="70">
        <f t="shared" si="6"/>
        <v>60097</v>
      </c>
      <c r="AV6" s="70">
        <f t="shared" si="6"/>
        <v>488051</v>
      </c>
      <c r="AW6" s="70" t="str">
        <f t="shared" si="6"/>
        <v>-</v>
      </c>
      <c r="AX6" s="70">
        <f t="shared" si="6"/>
        <v>488051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26.4">
      <c r="A7" s="50"/>
      <c r="B7" s="78" t="s">
        <v>116</v>
      </c>
      <c r="C7" s="78" t="s">
        <v>117</v>
      </c>
      <c r="D7" s="78" t="s">
        <v>118</v>
      </c>
      <c r="E7" s="78" t="s">
        <v>119</v>
      </c>
      <c r="F7" s="78" t="s">
        <v>120</v>
      </c>
      <c r="G7" s="78" t="s">
        <v>121</v>
      </c>
      <c r="H7" s="78" t="s">
        <v>122</v>
      </c>
      <c r="I7" s="78" t="s">
        <v>123</v>
      </c>
      <c r="J7" s="78" t="s">
        <v>124</v>
      </c>
      <c r="K7" s="78" t="s">
        <v>125</v>
      </c>
      <c r="L7" s="79">
        <v>90.2</v>
      </c>
      <c r="M7" s="80">
        <v>3</v>
      </c>
      <c r="N7" s="80" t="s">
        <v>126</v>
      </c>
      <c r="O7" s="81" t="s">
        <v>126</v>
      </c>
      <c r="P7" s="81" t="s">
        <v>126</v>
      </c>
      <c r="Q7" s="81" t="s">
        <v>126</v>
      </c>
      <c r="R7" s="82" t="s">
        <v>127</v>
      </c>
      <c r="S7" s="82" t="s">
        <v>126</v>
      </c>
      <c r="T7" s="83" t="s">
        <v>128</v>
      </c>
      <c r="U7" s="82" t="s">
        <v>129</v>
      </c>
      <c r="V7" s="79" t="s">
        <v>126</v>
      </c>
      <c r="W7" s="81">
        <v>47138</v>
      </c>
      <c r="X7" s="81">
        <v>47904</v>
      </c>
      <c r="Y7" s="81">
        <v>46323</v>
      </c>
      <c r="Z7" s="81">
        <v>56077</v>
      </c>
      <c r="AA7" s="81">
        <v>60097</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47138</v>
      </c>
      <c r="AR7" s="81">
        <v>47904</v>
      </c>
      <c r="AS7" s="81">
        <v>46323</v>
      </c>
      <c r="AT7" s="81">
        <v>56077</v>
      </c>
      <c r="AU7" s="81">
        <v>60097</v>
      </c>
      <c r="AV7" s="81">
        <v>488051</v>
      </c>
      <c r="AW7" s="81" t="s">
        <v>126</v>
      </c>
      <c r="AX7" s="81">
        <v>488051</v>
      </c>
      <c r="AY7" s="84">
        <v>104.4</v>
      </c>
      <c r="AZ7" s="84">
        <v>105.8</v>
      </c>
      <c r="BA7" s="84">
        <v>108.2</v>
      </c>
      <c r="BB7" s="84">
        <v>104.7</v>
      </c>
      <c r="BC7" s="84">
        <v>105.5</v>
      </c>
      <c r="BD7" s="84">
        <v>110.1</v>
      </c>
      <c r="BE7" s="84">
        <v>119.7</v>
      </c>
      <c r="BF7" s="84">
        <v>125.7</v>
      </c>
      <c r="BG7" s="84">
        <v>129.69999999999999</v>
      </c>
      <c r="BH7" s="84">
        <v>135.9</v>
      </c>
      <c r="BI7" s="84">
        <v>100</v>
      </c>
      <c r="BJ7" s="84">
        <v>102.3</v>
      </c>
      <c r="BK7" s="84">
        <v>102</v>
      </c>
      <c r="BL7" s="84">
        <v>102.3</v>
      </c>
      <c r="BM7" s="84">
        <v>103.5</v>
      </c>
      <c r="BN7" s="84">
        <v>101.6</v>
      </c>
      <c r="BO7" s="84">
        <v>112.7</v>
      </c>
      <c r="BP7" s="84">
        <v>121.8</v>
      </c>
      <c r="BQ7" s="84">
        <v>124.8</v>
      </c>
      <c r="BR7" s="84">
        <v>130.4</v>
      </c>
      <c r="BS7" s="84">
        <v>136.30000000000001</v>
      </c>
      <c r="BT7" s="84">
        <v>100</v>
      </c>
      <c r="BU7" s="84">
        <v>3117</v>
      </c>
      <c r="BV7" s="84">
        <v>2469.3000000000002</v>
      </c>
      <c r="BW7" s="84">
        <v>811.2</v>
      </c>
      <c r="BX7" s="84">
        <v>1293.5999999999999</v>
      </c>
      <c r="BY7" s="84">
        <v>2012.9</v>
      </c>
      <c r="BZ7" s="84">
        <v>1317.9</v>
      </c>
      <c r="CA7" s="84">
        <v>992.4</v>
      </c>
      <c r="CB7" s="84">
        <v>638.79999999999995</v>
      </c>
      <c r="CC7" s="84">
        <v>716.7</v>
      </c>
      <c r="CD7" s="84">
        <v>688</v>
      </c>
      <c r="CE7" s="84">
        <v>100</v>
      </c>
      <c r="CF7" s="84">
        <v>9659.5</v>
      </c>
      <c r="CG7" s="84">
        <v>9548.2999999999993</v>
      </c>
      <c r="CH7" s="84">
        <v>9987.1</v>
      </c>
      <c r="CI7" s="84">
        <v>8395.7999999999993</v>
      </c>
      <c r="CJ7" s="84">
        <v>8200.5</v>
      </c>
      <c r="CK7" s="84">
        <v>7970</v>
      </c>
      <c r="CL7" s="84">
        <v>7914.4</v>
      </c>
      <c r="CM7" s="84">
        <v>7493.6</v>
      </c>
      <c r="CN7" s="84">
        <v>8014.2</v>
      </c>
      <c r="CO7" s="84">
        <v>8260</v>
      </c>
      <c r="CP7" s="81">
        <v>122621</v>
      </c>
      <c r="CQ7" s="81">
        <v>128116</v>
      </c>
      <c r="CR7" s="81">
        <v>126923</v>
      </c>
      <c r="CS7" s="81">
        <v>118073</v>
      </c>
      <c r="CT7" s="81">
        <v>122592</v>
      </c>
      <c r="CU7" s="81">
        <v>1043769</v>
      </c>
      <c r="CV7" s="81">
        <v>1160012</v>
      </c>
      <c r="CW7" s="81">
        <v>1146099</v>
      </c>
      <c r="CX7" s="81">
        <v>1494682</v>
      </c>
      <c r="CY7" s="81">
        <v>1543942</v>
      </c>
      <c r="CZ7" s="81">
        <v>14050</v>
      </c>
      <c r="DA7" s="84">
        <v>38.299999999999997</v>
      </c>
      <c r="DB7" s="84">
        <v>38.9</v>
      </c>
      <c r="DC7" s="84">
        <v>37.6</v>
      </c>
      <c r="DD7" s="84">
        <v>45.4</v>
      </c>
      <c r="DE7" s="84">
        <v>48.8</v>
      </c>
      <c r="DF7" s="84">
        <v>37.299999999999997</v>
      </c>
      <c r="DG7" s="84">
        <v>36.299999999999997</v>
      </c>
      <c r="DH7" s="84">
        <v>38.4</v>
      </c>
      <c r="DI7" s="84">
        <v>37.700000000000003</v>
      </c>
      <c r="DJ7" s="84">
        <v>36.200000000000003</v>
      </c>
      <c r="DK7" s="84">
        <v>21.2</v>
      </c>
      <c r="DL7" s="84">
        <v>24.9</v>
      </c>
      <c r="DM7" s="84">
        <v>18.399999999999999</v>
      </c>
      <c r="DN7" s="84">
        <v>32.6</v>
      </c>
      <c r="DO7" s="84">
        <v>33.200000000000003</v>
      </c>
      <c r="DP7" s="84">
        <v>22.3</v>
      </c>
      <c r="DQ7" s="84">
        <v>22.1</v>
      </c>
      <c r="DR7" s="84">
        <v>21.1</v>
      </c>
      <c r="DS7" s="84">
        <v>20</v>
      </c>
      <c r="DT7" s="84">
        <v>18.2</v>
      </c>
      <c r="DU7" s="84">
        <v>17.600000000000001</v>
      </c>
      <c r="DV7" s="84">
        <v>15.8</v>
      </c>
      <c r="DW7" s="84">
        <v>13.7</v>
      </c>
      <c r="DX7" s="84">
        <v>11.5</v>
      </c>
      <c r="DY7" s="84">
        <v>9.3000000000000007</v>
      </c>
      <c r="DZ7" s="84">
        <v>146.19999999999999</v>
      </c>
      <c r="EA7" s="84">
        <v>130.19999999999999</v>
      </c>
      <c r="EB7" s="84">
        <v>128.80000000000001</v>
      </c>
      <c r="EC7" s="84">
        <v>109.9</v>
      </c>
      <c r="ED7" s="84">
        <v>103.6</v>
      </c>
      <c r="EE7" s="84">
        <v>67</v>
      </c>
      <c r="EF7" s="84">
        <v>68.7</v>
      </c>
      <c r="EG7" s="84">
        <v>69.900000000000006</v>
      </c>
      <c r="EH7" s="84">
        <v>70</v>
      </c>
      <c r="EI7" s="84">
        <v>70.599999999999994</v>
      </c>
      <c r="EJ7" s="84">
        <v>57</v>
      </c>
      <c r="EK7" s="84">
        <v>57.7</v>
      </c>
      <c r="EL7" s="84">
        <v>59.8</v>
      </c>
      <c r="EM7" s="84">
        <v>59.6</v>
      </c>
      <c r="EN7" s="84">
        <v>60.3</v>
      </c>
      <c r="EO7" s="84">
        <v>0</v>
      </c>
      <c r="EP7" s="84">
        <v>0</v>
      </c>
      <c r="EQ7" s="84">
        <v>0</v>
      </c>
      <c r="ER7" s="84">
        <v>0</v>
      </c>
      <c r="ES7" s="84">
        <v>0</v>
      </c>
      <c r="ET7" s="84">
        <v>2.8</v>
      </c>
      <c r="EU7" s="84">
        <v>15.4</v>
      </c>
      <c r="EV7" s="84">
        <v>16.2</v>
      </c>
      <c r="EW7" s="84">
        <v>18.7</v>
      </c>
      <c r="EX7" s="84">
        <v>20.5</v>
      </c>
      <c r="EY7" s="81">
        <v>14050</v>
      </c>
      <c r="EZ7" s="84">
        <v>38.299999999999997</v>
      </c>
      <c r="FA7" s="84">
        <v>38.9</v>
      </c>
      <c r="FB7" s="84">
        <v>37.6</v>
      </c>
      <c r="FC7" s="84">
        <v>45.4</v>
      </c>
      <c r="FD7" s="84">
        <v>48.8</v>
      </c>
      <c r="FE7" s="84">
        <v>37.5</v>
      </c>
      <c r="FF7" s="84">
        <v>37</v>
      </c>
      <c r="FG7" s="84">
        <v>39.5</v>
      </c>
      <c r="FH7" s="84">
        <v>39.1</v>
      </c>
      <c r="FI7" s="84">
        <v>37.299999999999997</v>
      </c>
      <c r="FJ7" s="84">
        <v>21.2</v>
      </c>
      <c r="FK7" s="84">
        <v>24.9</v>
      </c>
      <c r="FL7" s="84">
        <v>18.399999999999999</v>
      </c>
      <c r="FM7" s="84">
        <v>32.6</v>
      </c>
      <c r="FN7" s="84">
        <v>33.200000000000003</v>
      </c>
      <c r="FO7" s="84">
        <v>23.1</v>
      </c>
      <c r="FP7" s="84">
        <v>22.6</v>
      </c>
      <c r="FQ7" s="84">
        <v>22</v>
      </c>
      <c r="FR7" s="84">
        <v>21.4</v>
      </c>
      <c r="FS7" s="84">
        <v>19.2</v>
      </c>
      <c r="FT7" s="84">
        <v>17.600000000000001</v>
      </c>
      <c r="FU7" s="84">
        <v>15.8</v>
      </c>
      <c r="FV7" s="84">
        <v>13.7</v>
      </c>
      <c r="FW7" s="84">
        <v>11.5</v>
      </c>
      <c r="FX7" s="84">
        <v>9.3000000000000007</v>
      </c>
      <c r="FY7" s="84">
        <v>146</v>
      </c>
      <c r="FZ7" s="84">
        <v>120.9</v>
      </c>
      <c r="GA7" s="84">
        <v>105.7</v>
      </c>
      <c r="GB7" s="84">
        <v>89.4</v>
      </c>
      <c r="GC7" s="84">
        <v>83.2</v>
      </c>
      <c r="GD7" s="84">
        <v>67</v>
      </c>
      <c r="GE7" s="84">
        <v>68.7</v>
      </c>
      <c r="GF7" s="84">
        <v>69.900000000000006</v>
      </c>
      <c r="GG7" s="84">
        <v>70</v>
      </c>
      <c r="GH7" s="84">
        <v>70.599999999999994</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3</v>
      </c>
      <c r="MV7" s="84">
        <v>3</v>
      </c>
      <c r="MW7" s="84">
        <v>3</v>
      </c>
      <c r="MX7" s="84">
        <v>3</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（最大出力合計14,050kW）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（最大出力合計14,050kW）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104.4</v>
      </c>
      <c r="AZ11" s="96">
        <f>AZ7</f>
        <v>105.8</v>
      </c>
      <c r="BA11" s="96">
        <f>BA7</f>
        <v>108.2</v>
      </c>
      <c r="BB11" s="96">
        <f>BB7</f>
        <v>104.7</v>
      </c>
      <c r="BC11" s="96">
        <f>BC7</f>
        <v>105.5</v>
      </c>
      <c r="BD11" s="85"/>
      <c r="BE11" s="85"/>
      <c r="BF11" s="85"/>
      <c r="BG11" s="85"/>
      <c r="BH11" s="85"/>
      <c r="BI11" s="95" t="s">
        <v>138</v>
      </c>
      <c r="BJ11" s="96">
        <f>BJ7</f>
        <v>102.3</v>
      </c>
      <c r="BK11" s="96">
        <f>BK7</f>
        <v>102</v>
      </c>
      <c r="BL11" s="96">
        <f>BL7</f>
        <v>102.3</v>
      </c>
      <c r="BM11" s="96">
        <f>BM7</f>
        <v>103.5</v>
      </c>
      <c r="BN11" s="96">
        <f>BN7</f>
        <v>101.6</v>
      </c>
      <c r="BO11" s="85"/>
      <c r="BP11" s="85"/>
      <c r="BQ11" s="85"/>
      <c r="BR11" s="85"/>
      <c r="BS11" s="85"/>
      <c r="BT11" s="95" t="s">
        <v>138</v>
      </c>
      <c r="BU11" s="96">
        <f>BU7</f>
        <v>3117</v>
      </c>
      <c r="BV11" s="96">
        <f>BV7</f>
        <v>2469.3000000000002</v>
      </c>
      <c r="BW11" s="96">
        <f>BW7</f>
        <v>811.2</v>
      </c>
      <c r="BX11" s="96">
        <f>BX7</f>
        <v>1293.5999999999999</v>
      </c>
      <c r="BY11" s="96">
        <f>BY7</f>
        <v>2012.9</v>
      </c>
      <c r="BZ11" s="85"/>
      <c r="CA11" s="85"/>
      <c r="CB11" s="85"/>
      <c r="CC11" s="85"/>
      <c r="CD11" s="85"/>
      <c r="CE11" s="95" t="s">
        <v>138</v>
      </c>
      <c r="CF11" s="96">
        <f>CF7</f>
        <v>9659.5</v>
      </c>
      <c r="CG11" s="96">
        <f>CG7</f>
        <v>9548.2999999999993</v>
      </c>
      <c r="CH11" s="96">
        <f>CH7</f>
        <v>9987.1</v>
      </c>
      <c r="CI11" s="96">
        <f>CI7</f>
        <v>8395.7999999999993</v>
      </c>
      <c r="CJ11" s="96">
        <f>CJ7</f>
        <v>8200.5</v>
      </c>
      <c r="CK11" s="85"/>
      <c r="CL11" s="85"/>
      <c r="CM11" s="85"/>
      <c r="CN11" s="85"/>
      <c r="CO11" s="95" t="s">
        <v>138</v>
      </c>
      <c r="CP11" s="97">
        <f>CP7</f>
        <v>122621</v>
      </c>
      <c r="CQ11" s="97">
        <f>CQ7</f>
        <v>128116</v>
      </c>
      <c r="CR11" s="97">
        <f>CR7</f>
        <v>126923</v>
      </c>
      <c r="CS11" s="97">
        <f>CS7</f>
        <v>118073</v>
      </c>
      <c r="CT11" s="97">
        <f>CT7</f>
        <v>122592</v>
      </c>
      <c r="CU11" s="85"/>
      <c r="CV11" s="85"/>
      <c r="CW11" s="85"/>
      <c r="CX11" s="85"/>
      <c r="CY11" s="85"/>
      <c r="CZ11" s="95" t="s">
        <v>138</v>
      </c>
      <c r="DA11" s="96">
        <f>DA7</f>
        <v>38.299999999999997</v>
      </c>
      <c r="DB11" s="96">
        <f>DB7</f>
        <v>38.9</v>
      </c>
      <c r="DC11" s="96">
        <f>DC7</f>
        <v>37.6</v>
      </c>
      <c r="DD11" s="96">
        <f>DD7</f>
        <v>45.4</v>
      </c>
      <c r="DE11" s="96">
        <f>DE7</f>
        <v>48.8</v>
      </c>
      <c r="DF11" s="85"/>
      <c r="DG11" s="85"/>
      <c r="DH11" s="85"/>
      <c r="DI11" s="85"/>
      <c r="DJ11" s="95" t="s">
        <v>138</v>
      </c>
      <c r="DK11" s="96">
        <f>DK7</f>
        <v>21.2</v>
      </c>
      <c r="DL11" s="96">
        <f>DL7</f>
        <v>24.9</v>
      </c>
      <c r="DM11" s="96">
        <f>DM7</f>
        <v>18.399999999999999</v>
      </c>
      <c r="DN11" s="96">
        <f>DN7</f>
        <v>32.6</v>
      </c>
      <c r="DO11" s="96">
        <f>DO7</f>
        <v>33.200000000000003</v>
      </c>
      <c r="DP11" s="85"/>
      <c r="DQ11" s="85"/>
      <c r="DR11" s="85"/>
      <c r="DS11" s="85"/>
      <c r="DT11" s="95" t="s">
        <v>138</v>
      </c>
      <c r="DU11" s="96">
        <f>DU7</f>
        <v>17.600000000000001</v>
      </c>
      <c r="DV11" s="96">
        <f>DV7</f>
        <v>15.8</v>
      </c>
      <c r="DW11" s="96">
        <f>DW7</f>
        <v>13.7</v>
      </c>
      <c r="DX11" s="96">
        <f>DX7</f>
        <v>11.5</v>
      </c>
      <c r="DY11" s="96">
        <f>DY7</f>
        <v>9.3000000000000007</v>
      </c>
      <c r="DZ11" s="85"/>
      <c r="EA11" s="85"/>
      <c r="EB11" s="85"/>
      <c r="EC11" s="85"/>
      <c r="ED11" s="95" t="s">
        <v>138</v>
      </c>
      <c r="EE11" s="96">
        <f>EE7</f>
        <v>67</v>
      </c>
      <c r="EF11" s="96">
        <f>EF7</f>
        <v>68.7</v>
      </c>
      <c r="EG11" s="96">
        <f>EG7</f>
        <v>69.900000000000006</v>
      </c>
      <c r="EH11" s="96">
        <f>EH7</f>
        <v>70</v>
      </c>
      <c r="EI11" s="96">
        <f>EI7</f>
        <v>70.599999999999994</v>
      </c>
      <c r="EJ11" s="85"/>
      <c r="EK11" s="85"/>
      <c r="EL11" s="85"/>
      <c r="EM11" s="85"/>
      <c r="EN11" s="95" t="s">
        <v>138</v>
      </c>
      <c r="EO11" s="96">
        <f>EO7</f>
        <v>0</v>
      </c>
      <c r="EP11" s="96">
        <f>EP7</f>
        <v>0</v>
      </c>
      <c r="EQ11" s="96">
        <f>EQ7</f>
        <v>0</v>
      </c>
      <c r="ER11" s="96">
        <f>ER7</f>
        <v>0</v>
      </c>
      <c r="ES11" s="96">
        <f>ES7</f>
        <v>0</v>
      </c>
      <c r="ET11" s="85"/>
      <c r="EU11" s="85"/>
      <c r="EV11" s="85"/>
      <c r="EW11" s="85"/>
      <c r="EX11" s="85"/>
      <c r="EY11" s="95" t="s">
        <v>138</v>
      </c>
      <c r="EZ11" s="96">
        <f>EZ7</f>
        <v>38.299999999999997</v>
      </c>
      <c r="FA11" s="96">
        <f>FA7</f>
        <v>38.9</v>
      </c>
      <c r="FB11" s="96">
        <f>FB7</f>
        <v>37.6</v>
      </c>
      <c r="FC11" s="96">
        <f>FC7</f>
        <v>45.4</v>
      </c>
      <c r="FD11" s="96">
        <f>FD7</f>
        <v>48.8</v>
      </c>
      <c r="FE11" s="85"/>
      <c r="FF11" s="85"/>
      <c r="FG11" s="85"/>
      <c r="FH11" s="85"/>
      <c r="FI11" s="95" t="s">
        <v>138</v>
      </c>
      <c r="FJ11" s="96">
        <f>FJ7</f>
        <v>21.2</v>
      </c>
      <c r="FK11" s="96">
        <f>FK7</f>
        <v>24.9</v>
      </c>
      <c r="FL11" s="96">
        <f>FL7</f>
        <v>18.399999999999999</v>
      </c>
      <c r="FM11" s="96">
        <f>FM7</f>
        <v>32.6</v>
      </c>
      <c r="FN11" s="96">
        <f>FN7</f>
        <v>33.200000000000003</v>
      </c>
      <c r="FO11" s="85"/>
      <c r="FP11" s="85"/>
      <c r="FQ11" s="85"/>
      <c r="FR11" s="85"/>
      <c r="FS11" s="95" t="s">
        <v>138</v>
      </c>
      <c r="FT11" s="96">
        <f>FT7</f>
        <v>17.600000000000001</v>
      </c>
      <c r="FU11" s="96">
        <f>FU7</f>
        <v>15.8</v>
      </c>
      <c r="FV11" s="96">
        <f>FV7</f>
        <v>13.7</v>
      </c>
      <c r="FW11" s="96">
        <f>FW7</f>
        <v>11.5</v>
      </c>
      <c r="FX11" s="96">
        <f>FX7</f>
        <v>9.3000000000000007</v>
      </c>
      <c r="FY11" s="85"/>
      <c r="FZ11" s="85"/>
      <c r="GA11" s="85"/>
      <c r="GB11" s="85"/>
      <c r="GC11" s="95" t="s">
        <v>138</v>
      </c>
      <c r="GD11" s="96">
        <f>GD7</f>
        <v>67</v>
      </c>
      <c r="GE11" s="96">
        <f>GE7</f>
        <v>68.7</v>
      </c>
      <c r="GF11" s="96">
        <f>GF7</f>
        <v>69.900000000000006</v>
      </c>
      <c r="GG11" s="96">
        <f>GG7</f>
        <v>70</v>
      </c>
      <c r="GH11" s="96">
        <f>GH7</f>
        <v>70.599999999999994</v>
      </c>
      <c r="GI11" s="85"/>
      <c r="GJ11" s="85"/>
      <c r="GK11" s="85"/>
      <c r="GL11" s="85"/>
      <c r="GM11" s="95" t="s">
        <v>138</v>
      </c>
      <c r="GN11" s="96">
        <f>GN7</f>
        <v>0</v>
      </c>
      <c r="GO11" s="96">
        <f>GO7</f>
        <v>0</v>
      </c>
      <c r="GP11" s="96">
        <f>GP7</f>
        <v>0</v>
      </c>
      <c r="GQ11" s="96">
        <f>GQ7</f>
        <v>0</v>
      </c>
      <c r="GR11" s="96">
        <f>GR7</f>
        <v>0</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141</v>
      </c>
      <c r="AY12" s="96">
        <f>BD7</f>
        <v>110.1</v>
      </c>
      <c r="AZ12" s="96">
        <f>BE7</f>
        <v>119.7</v>
      </c>
      <c r="BA12" s="96">
        <f>BF7</f>
        <v>125.7</v>
      </c>
      <c r="BB12" s="96">
        <f>BG7</f>
        <v>129.69999999999999</v>
      </c>
      <c r="BC12" s="96">
        <f>BH7</f>
        <v>135.9</v>
      </c>
      <c r="BD12" s="85"/>
      <c r="BE12" s="85"/>
      <c r="BF12" s="85"/>
      <c r="BG12" s="85"/>
      <c r="BH12" s="85"/>
      <c r="BI12" s="95" t="s">
        <v>141</v>
      </c>
      <c r="BJ12" s="96">
        <f>BO7</f>
        <v>112.7</v>
      </c>
      <c r="BK12" s="96">
        <f>BP7</f>
        <v>121.8</v>
      </c>
      <c r="BL12" s="96">
        <f>BQ7</f>
        <v>124.8</v>
      </c>
      <c r="BM12" s="96">
        <f>BR7</f>
        <v>130.4</v>
      </c>
      <c r="BN12" s="96">
        <f>BS7</f>
        <v>136.30000000000001</v>
      </c>
      <c r="BO12" s="85"/>
      <c r="BP12" s="85"/>
      <c r="BQ12" s="85"/>
      <c r="BR12" s="85"/>
      <c r="BS12" s="85"/>
      <c r="BT12" s="95" t="s">
        <v>141</v>
      </c>
      <c r="BU12" s="96">
        <f>BZ7</f>
        <v>1317.9</v>
      </c>
      <c r="BV12" s="96">
        <f>CA7</f>
        <v>992.4</v>
      </c>
      <c r="BW12" s="96">
        <f>CB7</f>
        <v>638.79999999999995</v>
      </c>
      <c r="BX12" s="96">
        <f>CC7</f>
        <v>716.7</v>
      </c>
      <c r="BY12" s="96">
        <f>CD7</f>
        <v>688</v>
      </c>
      <c r="BZ12" s="85"/>
      <c r="CA12" s="85"/>
      <c r="CB12" s="85"/>
      <c r="CC12" s="85"/>
      <c r="CD12" s="85"/>
      <c r="CE12" s="95" t="s">
        <v>141</v>
      </c>
      <c r="CF12" s="96">
        <f>CK7</f>
        <v>7970</v>
      </c>
      <c r="CG12" s="96">
        <f>CL7</f>
        <v>7914.4</v>
      </c>
      <c r="CH12" s="96">
        <f>CM7</f>
        <v>7493.6</v>
      </c>
      <c r="CI12" s="96">
        <f>CN7</f>
        <v>8014.2</v>
      </c>
      <c r="CJ12" s="96">
        <f>CO7</f>
        <v>8260</v>
      </c>
      <c r="CK12" s="85"/>
      <c r="CL12" s="85"/>
      <c r="CM12" s="85"/>
      <c r="CN12" s="85"/>
      <c r="CO12" s="95" t="s">
        <v>141</v>
      </c>
      <c r="CP12" s="97">
        <f>CU7</f>
        <v>1043769</v>
      </c>
      <c r="CQ12" s="97">
        <f>CV7</f>
        <v>1160012</v>
      </c>
      <c r="CR12" s="97">
        <f>CW7</f>
        <v>1146099</v>
      </c>
      <c r="CS12" s="97">
        <f>CX7</f>
        <v>1494682</v>
      </c>
      <c r="CT12" s="97">
        <f>CY7</f>
        <v>1543942</v>
      </c>
      <c r="CU12" s="85"/>
      <c r="CV12" s="85"/>
      <c r="CW12" s="85"/>
      <c r="CX12" s="85"/>
      <c r="CY12" s="85"/>
      <c r="CZ12" s="95" t="s">
        <v>141</v>
      </c>
      <c r="DA12" s="96">
        <f>DF7</f>
        <v>37.299999999999997</v>
      </c>
      <c r="DB12" s="96">
        <f>DG7</f>
        <v>36.299999999999997</v>
      </c>
      <c r="DC12" s="96">
        <f>DH7</f>
        <v>38.4</v>
      </c>
      <c r="DD12" s="96">
        <f>DI7</f>
        <v>37.700000000000003</v>
      </c>
      <c r="DE12" s="96">
        <f>DJ7</f>
        <v>36.200000000000003</v>
      </c>
      <c r="DF12" s="85"/>
      <c r="DG12" s="85"/>
      <c r="DH12" s="85"/>
      <c r="DI12" s="85"/>
      <c r="DJ12" s="95" t="s">
        <v>141</v>
      </c>
      <c r="DK12" s="96">
        <f>DP7</f>
        <v>22.3</v>
      </c>
      <c r="DL12" s="96">
        <f>DQ7</f>
        <v>22.1</v>
      </c>
      <c r="DM12" s="96">
        <f>DR7</f>
        <v>21.1</v>
      </c>
      <c r="DN12" s="96">
        <f>DS7</f>
        <v>20</v>
      </c>
      <c r="DO12" s="96">
        <f>DT7</f>
        <v>18.2</v>
      </c>
      <c r="DP12" s="85"/>
      <c r="DQ12" s="85"/>
      <c r="DR12" s="85"/>
      <c r="DS12" s="85"/>
      <c r="DT12" s="95" t="s">
        <v>142</v>
      </c>
      <c r="DU12" s="96">
        <f>DZ7</f>
        <v>146.19999999999999</v>
      </c>
      <c r="DV12" s="96">
        <f>EA7</f>
        <v>130.19999999999999</v>
      </c>
      <c r="DW12" s="96">
        <f>EB7</f>
        <v>128.80000000000001</v>
      </c>
      <c r="DX12" s="96">
        <f>EC7</f>
        <v>109.9</v>
      </c>
      <c r="DY12" s="96">
        <f>ED7</f>
        <v>103.6</v>
      </c>
      <c r="DZ12" s="85"/>
      <c r="EA12" s="85"/>
      <c r="EB12" s="85"/>
      <c r="EC12" s="85"/>
      <c r="ED12" s="95" t="s">
        <v>141</v>
      </c>
      <c r="EE12" s="96">
        <f>EJ7</f>
        <v>57</v>
      </c>
      <c r="EF12" s="96">
        <f>EK7</f>
        <v>57.7</v>
      </c>
      <c r="EG12" s="96">
        <f>EL7</f>
        <v>59.8</v>
      </c>
      <c r="EH12" s="96">
        <f>EM7</f>
        <v>59.6</v>
      </c>
      <c r="EI12" s="96">
        <f>EN7</f>
        <v>60.3</v>
      </c>
      <c r="EJ12" s="85"/>
      <c r="EK12" s="85"/>
      <c r="EL12" s="85"/>
      <c r="EM12" s="85"/>
      <c r="EN12" s="95" t="s">
        <v>141</v>
      </c>
      <c r="EO12" s="96">
        <f>ET7</f>
        <v>2.8</v>
      </c>
      <c r="EP12" s="96">
        <f>EU7</f>
        <v>15.4</v>
      </c>
      <c r="EQ12" s="96">
        <f>EV7</f>
        <v>16.2</v>
      </c>
      <c r="ER12" s="96">
        <f>EW7</f>
        <v>18.7</v>
      </c>
      <c r="ES12" s="96">
        <f>EX7</f>
        <v>20.5</v>
      </c>
      <c r="ET12" s="85"/>
      <c r="EU12" s="85"/>
      <c r="EV12" s="85"/>
      <c r="EW12" s="85"/>
      <c r="EX12" s="85"/>
      <c r="EY12" s="95" t="s">
        <v>141</v>
      </c>
      <c r="EZ12" s="96">
        <f>IF($EZ$8,FE7,"-")</f>
        <v>37.5</v>
      </c>
      <c r="FA12" s="96">
        <f>IF($EZ$8,FF7,"-")</f>
        <v>37</v>
      </c>
      <c r="FB12" s="96">
        <f>IF($EZ$8,FG7,"-")</f>
        <v>39.5</v>
      </c>
      <c r="FC12" s="96">
        <f>IF($EZ$8,FH7,"-")</f>
        <v>39.1</v>
      </c>
      <c r="FD12" s="96">
        <f>IF($EZ$8,FI7,"-")</f>
        <v>37.299999999999997</v>
      </c>
      <c r="FE12" s="85"/>
      <c r="FF12" s="85"/>
      <c r="FG12" s="85"/>
      <c r="FH12" s="85"/>
      <c r="FI12" s="95" t="s">
        <v>141</v>
      </c>
      <c r="FJ12" s="96">
        <f>IF($FJ$8,FO7,"-")</f>
        <v>23.1</v>
      </c>
      <c r="FK12" s="96">
        <f>IF($FJ$8,FP7,"-")</f>
        <v>22.6</v>
      </c>
      <c r="FL12" s="96">
        <f>IF($FJ$8,FQ7,"-")</f>
        <v>22</v>
      </c>
      <c r="FM12" s="96">
        <f>IF($FJ$8,FR7,"-")</f>
        <v>21.4</v>
      </c>
      <c r="FN12" s="96">
        <f>IF($FJ$8,FS7,"-")</f>
        <v>19.2</v>
      </c>
      <c r="FO12" s="85"/>
      <c r="FP12" s="85"/>
      <c r="FQ12" s="85"/>
      <c r="FR12" s="85"/>
      <c r="FS12" s="95" t="s">
        <v>141</v>
      </c>
      <c r="FT12" s="96">
        <f>IF($FT$8,FY7,"-")</f>
        <v>146</v>
      </c>
      <c r="FU12" s="96">
        <f>IF($FT$8,FZ7,"-")</f>
        <v>120.9</v>
      </c>
      <c r="FV12" s="96">
        <f>IF($FT$8,GA7,"-")</f>
        <v>105.7</v>
      </c>
      <c r="FW12" s="96">
        <f>IF($FT$8,GB7,"-")</f>
        <v>89.4</v>
      </c>
      <c r="FX12" s="96">
        <f>IF($FT$8,GC7,"-")</f>
        <v>83.2</v>
      </c>
      <c r="FY12" s="85"/>
      <c r="FZ12" s="85"/>
      <c r="GA12" s="85"/>
      <c r="GB12" s="85"/>
      <c r="GC12" s="95" t="s">
        <v>141</v>
      </c>
      <c r="GD12" s="96">
        <f>IF($GD$8,GI7,"-")</f>
        <v>57.6</v>
      </c>
      <c r="GE12" s="96">
        <f>IF($GD$8,GJ7,"-")</f>
        <v>58.6</v>
      </c>
      <c r="GF12" s="96">
        <f>IF($GD$8,GK7,"-")</f>
        <v>61.3</v>
      </c>
      <c r="GG12" s="96">
        <f>IF($GD$8,GL7,"-")</f>
        <v>61.7</v>
      </c>
      <c r="GH12" s="96">
        <f>IF($GD$8,GM7,"-")</f>
        <v>62.1</v>
      </c>
      <c r="GI12" s="85"/>
      <c r="GJ12" s="85"/>
      <c r="GK12" s="85"/>
      <c r="GL12" s="85"/>
      <c r="GM12" s="95" t="s">
        <v>141</v>
      </c>
      <c r="GN12" s="96">
        <f>IF($GN$8,GS7,"-")</f>
        <v>1.8</v>
      </c>
      <c r="GO12" s="96">
        <f>IF($GN$8,GT7,"-")</f>
        <v>12.3</v>
      </c>
      <c r="GP12" s="96">
        <f>IF($GN$8,GU7,"-")</f>
        <v>11.9</v>
      </c>
      <c r="GQ12" s="96">
        <f>IF($GN$8,GV7,"-")</f>
        <v>13.3</v>
      </c>
      <c r="GR12" s="96">
        <f>IF($GN$8,GW7,"-")</f>
        <v>14.4</v>
      </c>
      <c r="GS12" s="85"/>
      <c r="GT12" s="85"/>
      <c r="GU12" s="85"/>
      <c r="GV12" s="85"/>
      <c r="GW12" s="85"/>
      <c r="GX12" s="95" t="s">
        <v>141</v>
      </c>
      <c r="GY12" s="96" t="str">
        <f>IF($GY$8,HD7,"-")</f>
        <v>-</v>
      </c>
      <c r="GZ12" s="96" t="str">
        <f>IF($GY$8,HE7,"-")</f>
        <v>-</v>
      </c>
      <c r="HA12" s="96" t="str">
        <f>IF($GY$8,HF7,"-")</f>
        <v>-</v>
      </c>
      <c r="HB12" s="96" t="str">
        <f>IF($GY$8,HG7,"-")</f>
        <v>-</v>
      </c>
      <c r="HC12" s="96" t="str">
        <f>IF($GY$8,HH7,"-")</f>
        <v>-</v>
      </c>
      <c r="HD12" s="85"/>
      <c r="HE12" s="85"/>
      <c r="HF12" s="85"/>
      <c r="HG12" s="85"/>
      <c r="HH12" s="95" t="s">
        <v>141</v>
      </c>
      <c r="HI12" s="96" t="str">
        <f>IF($HI$8,HN7,"-")</f>
        <v>-</v>
      </c>
      <c r="HJ12" s="96" t="str">
        <f>IF($HI$8,HO7,"-")</f>
        <v>-</v>
      </c>
      <c r="HK12" s="96" t="str">
        <f>IF($HI$8,HP7,"-")</f>
        <v>-</v>
      </c>
      <c r="HL12" s="96" t="str">
        <f>IF($HI$8,HQ7,"-")</f>
        <v>-</v>
      </c>
      <c r="HM12" s="96" t="str">
        <f>IF($HI$8,HR7,"-")</f>
        <v>-</v>
      </c>
      <c r="HN12" s="85"/>
      <c r="HO12" s="85"/>
      <c r="HP12" s="85"/>
      <c r="HQ12" s="85"/>
      <c r="HR12" s="95" t="s">
        <v>141</v>
      </c>
      <c r="HS12" s="96" t="str">
        <f>IF($HS$8,HX7,"-")</f>
        <v>-</v>
      </c>
      <c r="HT12" s="96" t="str">
        <f>IF($HS$8,HY7,"-")</f>
        <v>-</v>
      </c>
      <c r="HU12" s="96" t="str">
        <f>IF($HS$8,HZ7,"-")</f>
        <v>-</v>
      </c>
      <c r="HV12" s="96" t="str">
        <f>IF($HS$8,IA7,"-")</f>
        <v>-</v>
      </c>
      <c r="HW12" s="96" t="str">
        <f>IF($HS$8,IB7,"-")</f>
        <v>-</v>
      </c>
      <c r="HX12" s="85"/>
      <c r="HY12" s="85"/>
      <c r="HZ12" s="85"/>
      <c r="IA12" s="85"/>
      <c r="IB12" s="95" t="s">
        <v>141</v>
      </c>
      <c r="IC12" s="96" t="str">
        <f>IF($IC$8,IH7,"-")</f>
        <v>-</v>
      </c>
      <c r="ID12" s="96" t="str">
        <f>IF($IC$8,II7,"-")</f>
        <v>-</v>
      </c>
      <c r="IE12" s="96" t="str">
        <f>IF($IC$8,IJ7,"-")</f>
        <v>-</v>
      </c>
      <c r="IF12" s="96" t="str">
        <f>IF($IC$8,IK7,"-")</f>
        <v>-</v>
      </c>
      <c r="IG12" s="96" t="str">
        <f>IF($IC$8,IL7,"-")</f>
        <v>-</v>
      </c>
      <c r="IH12" s="85"/>
      <c r="II12" s="85"/>
      <c r="IJ12" s="85"/>
      <c r="IK12" s="85"/>
      <c r="IL12" s="95" t="s">
        <v>141</v>
      </c>
      <c r="IM12" s="96" t="str">
        <f>IF($IM$8,IR7,"-")</f>
        <v>-</v>
      </c>
      <c r="IN12" s="96" t="str">
        <f>IF($IM$8,IS7,"-")</f>
        <v>-</v>
      </c>
      <c r="IO12" s="96" t="str">
        <f>IF($IM$8,IT7,"-")</f>
        <v>-</v>
      </c>
      <c r="IP12" s="96" t="str">
        <f>IF($IM$8,IU7,"-")</f>
        <v>-</v>
      </c>
      <c r="IQ12" s="96" t="str">
        <f>IF($IM$8,IV7,"-")</f>
        <v>-</v>
      </c>
      <c r="IR12" s="85"/>
      <c r="IS12" s="85"/>
      <c r="IT12" s="85"/>
      <c r="IU12" s="85"/>
      <c r="IV12" s="85"/>
      <c r="IW12" s="95" t="s">
        <v>141</v>
      </c>
      <c r="IX12" s="96" t="str">
        <f>IF($IX$8,JC7,"-")</f>
        <v>-</v>
      </c>
      <c r="IY12" s="96" t="str">
        <f>IF($IX$8,JD7,"-")</f>
        <v>-</v>
      </c>
      <c r="IZ12" s="96" t="str">
        <f>IF($IX$8,JE7,"-")</f>
        <v>-</v>
      </c>
      <c r="JA12" s="96" t="str">
        <f>IF($IX$8,JF7,"-")</f>
        <v>-</v>
      </c>
      <c r="JB12" s="96" t="str">
        <f>IF($IX$8,JG7,"-")</f>
        <v>-</v>
      </c>
      <c r="JC12" s="85"/>
      <c r="JD12" s="85"/>
      <c r="JE12" s="85"/>
      <c r="JF12" s="85"/>
      <c r="JG12" s="95" t="s">
        <v>141</v>
      </c>
      <c r="JH12" s="96" t="str">
        <f>IF($JH$8,JM7,"-")</f>
        <v>-</v>
      </c>
      <c r="JI12" s="96" t="str">
        <f>IF($JH$8,JN7,"-")</f>
        <v>-</v>
      </c>
      <c r="JJ12" s="96" t="str">
        <f>IF($JH$8,JO7,"-")</f>
        <v>-</v>
      </c>
      <c r="JK12" s="96" t="str">
        <f>IF($JH$8,JP7,"-")</f>
        <v>-</v>
      </c>
      <c r="JL12" s="96" t="str">
        <f>IF($JH$8,JQ7,"-")</f>
        <v>-</v>
      </c>
      <c r="JM12" s="85"/>
      <c r="JN12" s="85"/>
      <c r="JO12" s="85"/>
      <c r="JP12" s="85"/>
      <c r="JQ12" s="95" t="s">
        <v>141</v>
      </c>
      <c r="JR12" s="96" t="str">
        <f>IF($JR$8,JW7,"-")</f>
        <v>-</v>
      </c>
      <c r="JS12" s="96" t="str">
        <f>IF($JR$8,JX7,"-")</f>
        <v>-</v>
      </c>
      <c r="JT12" s="96" t="str">
        <f>IF($JR$8,JY7,"-")</f>
        <v>-</v>
      </c>
      <c r="JU12" s="96" t="str">
        <f>IF($JR$8,JZ7,"-")</f>
        <v>-</v>
      </c>
      <c r="JV12" s="96" t="str">
        <f>IF($JR$8,KA7,"-")</f>
        <v>-</v>
      </c>
      <c r="JW12" s="85"/>
      <c r="JX12" s="85"/>
      <c r="JY12" s="85"/>
      <c r="JZ12" s="85"/>
      <c r="KA12" s="95" t="s">
        <v>141</v>
      </c>
      <c r="KB12" s="96" t="str">
        <f>IF($KB$8,KG7,"-")</f>
        <v>-</v>
      </c>
      <c r="KC12" s="96" t="str">
        <f>IF($KB$8,KH7,"-")</f>
        <v>-</v>
      </c>
      <c r="KD12" s="96" t="str">
        <f>IF($KB$8,KI7,"-")</f>
        <v>-</v>
      </c>
      <c r="KE12" s="96" t="str">
        <f>IF($KB$8,KJ7,"-")</f>
        <v>-</v>
      </c>
      <c r="KF12" s="96" t="str">
        <f>IF($KB$8,KK7,"-")</f>
        <v>-</v>
      </c>
      <c r="KG12" s="85"/>
      <c r="KH12" s="85"/>
      <c r="KI12" s="85"/>
      <c r="KJ12" s="85"/>
      <c r="KK12" s="95" t="s">
        <v>141</v>
      </c>
      <c r="KL12" s="96" t="str">
        <f>IF($KL$8,KQ7,"-")</f>
        <v>-</v>
      </c>
      <c r="KM12" s="96" t="str">
        <f>IF($KL$8,KR7,"-")</f>
        <v>-</v>
      </c>
      <c r="KN12" s="96" t="str">
        <f>IF($KL$8,KS7,"-")</f>
        <v>-</v>
      </c>
      <c r="KO12" s="96" t="str">
        <f>IF($KL$8,KT7,"-")</f>
        <v>-</v>
      </c>
      <c r="KP12" s="96" t="str">
        <f>IF($KL$8,KU7,"-")</f>
        <v>-</v>
      </c>
      <c r="KQ12" s="85"/>
      <c r="KR12" s="85"/>
      <c r="KS12" s="85"/>
      <c r="KT12" s="85"/>
      <c r="KU12" s="85"/>
      <c r="KV12" s="95" t="s">
        <v>141</v>
      </c>
      <c r="KW12" s="96" t="str">
        <f>IF($KW$8,LB7,"-")</f>
        <v>-</v>
      </c>
      <c r="KX12" s="96" t="str">
        <f>IF($KW$8,LC7,"-")</f>
        <v>-</v>
      </c>
      <c r="KY12" s="96" t="str">
        <f>IF($KW$8,LD7,"-")</f>
        <v>-</v>
      </c>
      <c r="KZ12" s="96" t="str">
        <f>IF($KW$8,LE7,"-")</f>
        <v>-</v>
      </c>
      <c r="LA12" s="96" t="str">
        <f>IF($KW$8,LF7,"-")</f>
        <v>-</v>
      </c>
      <c r="LB12" s="85"/>
      <c r="LC12" s="85"/>
      <c r="LD12" s="85"/>
      <c r="LE12" s="85"/>
      <c r="LF12" s="95" t="s">
        <v>141</v>
      </c>
      <c r="LG12" s="96" t="str">
        <f>IF($LG$8,LL7,"-")</f>
        <v>-</v>
      </c>
      <c r="LH12" s="96" t="str">
        <f>IF($LG$8,LM7,"-")</f>
        <v>-</v>
      </c>
      <c r="LI12" s="96" t="str">
        <f>IF($LG$8,LN7,"-")</f>
        <v>-</v>
      </c>
      <c r="LJ12" s="96" t="str">
        <f>IF($LG$8,LO7,"-")</f>
        <v>-</v>
      </c>
      <c r="LK12" s="96" t="str">
        <f>IF($LG$8,LP7,"-")</f>
        <v>-</v>
      </c>
      <c r="LL12" s="85"/>
      <c r="LM12" s="85"/>
      <c r="LN12" s="85"/>
      <c r="LO12" s="85"/>
      <c r="LP12" s="95" t="s">
        <v>141</v>
      </c>
      <c r="LQ12" s="96" t="str">
        <f>IF($LQ$8,LV7,"-")</f>
        <v>-</v>
      </c>
      <c r="LR12" s="96" t="str">
        <f>IF($LQ$8,LW7,"-")</f>
        <v>-</v>
      </c>
      <c r="LS12" s="96" t="str">
        <f>IF($LQ$8,LX7,"-")</f>
        <v>-</v>
      </c>
      <c r="LT12" s="96" t="str">
        <f>IF($LQ$8,LY7,"-")</f>
        <v>-</v>
      </c>
      <c r="LU12" s="96" t="str">
        <f>IF($LQ$8,LZ7,"-")</f>
        <v>-</v>
      </c>
      <c r="LV12" s="85"/>
      <c r="LW12" s="85"/>
      <c r="LX12" s="85"/>
      <c r="LY12" s="85"/>
      <c r="LZ12" s="95" t="s">
        <v>141</v>
      </c>
      <c r="MA12" s="96" t="str">
        <f>IF($MA$8,MF7,"-")</f>
        <v>-</v>
      </c>
      <c r="MB12" s="96" t="str">
        <f>IF($MA$8,MG7,"-")</f>
        <v>-</v>
      </c>
      <c r="MC12" s="96" t="str">
        <f>IF($MA$8,MH7,"-")</f>
        <v>-</v>
      </c>
      <c r="MD12" s="96" t="str">
        <f>IF($MA$8,MI7,"-")</f>
        <v>-</v>
      </c>
      <c r="ME12" s="96" t="str">
        <f>IF($MA$8,MJ7,"-")</f>
        <v>-</v>
      </c>
      <c r="MF12" s="85"/>
      <c r="MG12" s="85"/>
      <c r="MH12" s="85"/>
      <c r="MI12" s="85"/>
      <c r="MJ12" s="95" t="s">
        <v>141</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143</v>
      </c>
      <c r="AY13" s="96">
        <f>$BI$7</f>
        <v>100</v>
      </c>
      <c r="AZ13" s="96">
        <f>$BI$7</f>
        <v>100</v>
      </c>
      <c r="BA13" s="96">
        <f>$BI$7</f>
        <v>100</v>
      </c>
      <c r="BB13" s="96">
        <f>$BI$7</f>
        <v>100</v>
      </c>
      <c r="BC13" s="96">
        <f>$BI$7</f>
        <v>100</v>
      </c>
      <c r="BD13" s="85"/>
      <c r="BE13" s="85"/>
      <c r="BF13" s="85"/>
      <c r="BG13" s="85"/>
      <c r="BH13" s="85"/>
      <c r="BI13" s="95" t="s">
        <v>143</v>
      </c>
      <c r="BJ13" s="96">
        <f>$BT$7</f>
        <v>100</v>
      </c>
      <c r="BK13" s="96">
        <f>$BT$7</f>
        <v>100</v>
      </c>
      <c r="BL13" s="96">
        <f>$BT$7</f>
        <v>100</v>
      </c>
      <c r="BM13" s="96">
        <f>$BT$7</f>
        <v>100</v>
      </c>
      <c r="BN13" s="96">
        <f>$BT$7</f>
        <v>100</v>
      </c>
      <c r="BO13" s="85"/>
      <c r="BP13" s="85"/>
      <c r="BQ13" s="85"/>
      <c r="BR13" s="85"/>
      <c r="BS13" s="85"/>
      <c r="BT13" s="95" t="s">
        <v>143</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144</v>
      </c>
      <c r="C14" s="100"/>
      <c r="D14" s="101"/>
      <c r="E14" s="100"/>
      <c r="F14" s="208" t="s">
        <v>145</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146</v>
      </c>
      <c r="C15" s="198"/>
      <c r="D15" s="101"/>
      <c r="E15" s="98">
        <v>1</v>
      </c>
      <c r="F15" s="198" t="s">
        <v>147</v>
      </c>
      <c r="G15" s="198"/>
      <c r="H15" s="103" t="s">
        <v>148</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149</v>
      </c>
      <c r="AY15" s="104"/>
      <c r="AZ15" s="104"/>
      <c r="BA15" s="104"/>
      <c r="BB15" s="104"/>
      <c r="BC15" s="104"/>
      <c r="BD15" s="101"/>
      <c r="BE15" s="101"/>
      <c r="BF15" s="101"/>
      <c r="BG15" s="101"/>
      <c r="BH15" s="101"/>
      <c r="BI15" s="102" t="s">
        <v>149</v>
      </c>
      <c r="BJ15" s="104"/>
      <c r="BK15" s="104"/>
      <c r="BL15" s="104"/>
      <c r="BM15" s="104"/>
      <c r="BN15" s="104"/>
      <c r="BO15" s="101"/>
      <c r="BP15" s="101"/>
      <c r="BQ15" s="101"/>
      <c r="BR15" s="101"/>
      <c r="BS15" s="101"/>
      <c r="BT15" s="102" t="s">
        <v>149</v>
      </c>
      <c r="BU15" s="104"/>
      <c r="BV15" s="104"/>
      <c r="BW15" s="104"/>
      <c r="BX15" s="104"/>
      <c r="BY15" s="104"/>
      <c r="BZ15" s="101"/>
      <c r="CA15" s="101"/>
      <c r="CB15" s="101"/>
      <c r="CC15" s="101"/>
      <c r="CD15" s="101"/>
      <c r="CE15" s="102" t="s">
        <v>149</v>
      </c>
      <c r="CF15" s="104"/>
      <c r="CG15" s="104"/>
      <c r="CH15" s="104"/>
      <c r="CI15" s="104"/>
      <c r="CJ15" s="104"/>
      <c r="CK15" s="101"/>
      <c r="CL15" s="101"/>
      <c r="CM15" s="101"/>
      <c r="CN15" s="101"/>
      <c r="CO15" s="102" t="s">
        <v>149</v>
      </c>
      <c r="CP15" s="104"/>
      <c r="CQ15" s="104"/>
      <c r="CR15" s="104"/>
      <c r="CS15" s="104"/>
      <c r="CT15" s="104"/>
      <c r="CU15" s="101"/>
      <c r="CV15" s="101"/>
      <c r="CW15" s="101"/>
      <c r="CX15" s="101"/>
      <c r="CY15" s="101"/>
      <c r="CZ15" s="102" t="s">
        <v>149</v>
      </c>
      <c r="DA15" s="104"/>
      <c r="DB15" s="104"/>
      <c r="DC15" s="104"/>
      <c r="DD15" s="104"/>
      <c r="DE15" s="104"/>
      <c r="DF15" s="101"/>
      <c r="DG15" s="101"/>
      <c r="DH15" s="101"/>
      <c r="DI15" s="101"/>
      <c r="DJ15" s="102" t="s">
        <v>149</v>
      </c>
      <c r="DK15" s="104"/>
      <c r="DL15" s="104"/>
      <c r="DM15" s="104"/>
      <c r="DN15" s="104"/>
      <c r="DO15" s="104"/>
      <c r="DP15" s="101"/>
      <c r="DQ15" s="101"/>
      <c r="DR15" s="101"/>
      <c r="DS15" s="101"/>
      <c r="DT15" s="102" t="s">
        <v>149</v>
      </c>
      <c r="DU15" s="104"/>
      <c r="DV15" s="104"/>
      <c r="DW15" s="104"/>
      <c r="DX15" s="104"/>
      <c r="DY15" s="104"/>
      <c r="DZ15" s="101"/>
      <c r="EA15" s="101"/>
      <c r="EB15" s="101"/>
      <c r="EC15" s="101"/>
      <c r="ED15" s="102" t="s">
        <v>149</v>
      </c>
      <c r="EE15" s="104"/>
      <c r="EF15" s="104"/>
      <c r="EG15" s="104"/>
      <c r="EH15" s="104"/>
      <c r="EI15" s="104"/>
      <c r="EJ15" s="101"/>
      <c r="EK15" s="101"/>
      <c r="EL15" s="101"/>
      <c r="EM15" s="101"/>
      <c r="EN15" s="102" t="s">
        <v>149</v>
      </c>
      <c r="EO15" s="104"/>
      <c r="EP15" s="104"/>
      <c r="EQ15" s="104"/>
      <c r="ER15" s="104"/>
      <c r="ES15" s="104"/>
      <c r="ET15" s="101"/>
      <c r="EU15" s="101"/>
      <c r="EV15" s="101"/>
      <c r="EW15" s="101"/>
      <c r="EX15" s="101"/>
      <c r="EY15" s="102" t="s">
        <v>149</v>
      </c>
      <c r="EZ15" s="104"/>
      <c r="FA15" s="104"/>
      <c r="FB15" s="104"/>
      <c r="FC15" s="104"/>
      <c r="FD15" s="104"/>
      <c r="FE15" s="101"/>
      <c r="FF15" s="101"/>
      <c r="FG15" s="101"/>
      <c r="FH15" s="101"/>
      <c r="FI15" s="102" t="s">
        <v>149</v>
      </c>
      <c r="FJ15" s="104"/>
      <c r="FK15" s="104"/>
      <c r="FL15" s="104"/>
      <c r="FM15" s="104"/>
      <c r="FN15" s="104"/>
      <c r="FO15" s="101"/>
      <c r="FP15" s="101"/>
      <c r="FQ15" s="101"/>
      <c r="FR15" s="101"/>
      <c r="FS15" s="102" t="s">
        <v>149</v>
      </c>
      <c r="FT15" s="104"/>
      <c r="FU15" s="104"/>
      <c r="FV15" s="104"/>
      <c r="FW15" s="104"/>
      <c r="FX15" s="104"/>
      <c r="FY15" s="101"/>
      <c r="FZ15" s="101"/>
      <c r="GA15" s="101"/>
      <c r="GB15" s="101"/>
      <c r="GC15" s="102" t="s">
        <v>149</v>
      </c>
      <c r="GD15" s="104"/>
      <c r="GE15" s="104"/>
      <c r="GF15" s="104"/>
      <c r="GG15" s="104"/>
      <c r="GH15" s="104"/>
      <c r="GI15" s="101"/>
      <c r="GJ15" s="101"/>
      <c r="GK15" s="101"/>
      <c r="GL15" s="101"/>
      <c r="GM15" s="102" t="s">
        <v>149</v>
      </c>
      <c r="GN15" s="104"/>
      <c r="GO15" s="104"/>
      <c r="GP15" s="104"/>
      <c r="GQ15" s="104"/>
      <c r="GR15" s="104"/>
      <c r="GS15" s="101"/>
      <c r="GT15" s="101"/>
      <c r="GU15" s="101"/>
      <c r="GV15" s="101"/>
      <c r="GW15" s="101"/>
      <c r="GX15" s="102" t="s">
        <v>149</v>
      </c>
      <c r="GY15" s="104"/>
      <c r="GZ15" s="104"/>
      <c r="HA15" s="104"/>
      <c r="HB15" s="104"/>
      <c r="HC15" s="104"/>
      <c r="HD15" s="101"/>
      <c r="HE15" s="101"/>
      <c r="HF15" s="101"/>
      <c r="HG15" s="101"/>
      <c r="HH15" s="102" t="s">
        <v>149</v>
      </c>
      <c r="HI15" s="104"/>
      <c r="HJ15" s="104"/>
      <c r="HK15" s="104"/>
      <c r="HL15" s="104"/>
      <c r="HM15" s="104"/>
      <c r="HN15" s="101"/>
      <c r="HO15" s="101"/>
      <c r="HP15" s="101"/>
      <c r="HQ15" s="101"/>
      <c r="HR15" s="102" t="s">
        <v>149</v>
      </c>
      <c r="HS15" s="104"/>
      <c r="HT15" s="104"/>
      <c r="HU15" s="104"/>
      <c r="HV15" s="104"/>
      <c r="HW15" s="104"/>
      <c r="HX15" s="101"/>
      <c r="HY15" s="101"/>
      <c r="HZ15" s="101"/>
      <c r="IA15" s="101"/>
      <c r="IB15" s="102" t="s">
        <v>149</v>
      </c>
      <c r="IC15" s="104"/>
      <c r="ID15" s="104"/>
      <c r="IE15" s="104"/>
      <c r="IF15" s="104"/>
      <c r="IG15" s="104"/>
      <c r="IH15" s="101"/>
      <c r="II15" s="101"/>
      <c r="IJ15" s="101"/>
      <c r="IK15" s="101"/>
      <c r="IL15" s="102" t="s">
        <v>149</v>
      </c>
      <c r="IM15" s="104"/>
      <c r="IN15" s="104"/>
      <c r="IO15" s="104"/>
      <c r="IP15" s="104"/>
      <c r="IQ15" s="104"/>
      <c r="IR15" s="101"/>
      <c r="IS15" s="101"/>
      <c r="IT15" s="101"/>
      <c r="IU15" s="101"/>
      <c r="IV15" s="101"/>
      <c r="IW15" s="102" t="s">
        <v>149</v>
      </c>
      <c r="IX15" s="104"/>
      <c r="IY15" s="104"/>
      <c r="IZ15" s="104"/>
      <c r="JA15" s="104"/>
      <c r="JB15" s="104"/>
      <c r="JC15" s="101"/>
      <c r="JD15" s="101"/>
      <c r="JE15" s="101"/>
      <c r="JF15" s="101"/>
      <c r="JG15" s="102" t="s">
        <v>149</v>
      </c>
      <c r="JH15" s="104"/>
      <c r="JI15" s="104"/>
      <c r="JJ15" s="104"/>
      <c r="JK15" s="104"/>
      <c r="JL15" s="104"/>
      <c r="JM15" s="101"/>
      <c r="JN15" s="101"/>
      <c r="JO15" s="101"/>
      <c r="JP15" s="101"/>
      <c r="JQ15" s="102" t="s">
        <v>149</v>
      </c>
      <c r="JR15" s="104"/>
      <c r="JS15" s="104"/>
      <c r="JT15" s="104"/>
      <c r="JU15" s="104"/>
      <c r="JV15" s="104"/>
      <c r="JW15" s="101"/>
      <c r="JX15" s="101"/>
      <c r="JY15" s="101"/>
      <c r="JZ15" s="101"/>
      <c r="KA15" s="102" t="s">
        <v>149</v>
      </c>
      <c r="KB15" s="104"/>
      <c r="KC15" s="104"/>
      <c r="KD15" s="104"/>
      <c r="KE15" s="104"/>
      <c r="KF15" s="104"/>
      <c r="KG15" s="101"/>
      <c r="KH15" s="101"/>
      <c r="KI15" s="101"/>
      <c r="KJ15" s="101"/>
      <c r="KK15" s="102" t="s">
        <v>149</v>
      </c>
      <c r="KL15" s="104"/>
      <c r="KM15" s="104"/>
      <c r="KN15" s="104"/>
      <c r="KO15" s="104"/>
      <c r="KP15" s="104"/>
      <c r="KQ15" s="101"/>
      <c r="KR15" s="101"/>
      <c r="KS15" s="101"/>
      <c r="KT15" s="101"/>
      <c r="KU15" s="101"/>
      <c r="KV15" s="102" t="s">
        <v>149</v>
      </c>
      <c r="KW15" s="104"/>
      <c r="KX15" s="104"/>
      <c r="KY15" s="104"/>
      <c r="KZ15" s="104"/>
      <c r="LA15" s="104"/>
      <c r="LB15" s="101"/>
      <c r="LC15" s="101"/>
      <c r="LD15" s="101"/>
      <c r="LE15" s="101"/>
      <c r="LF15" s="102" t="s">
        <v>149</v>
      </c>
      <c r="LG15" s="104"/>
      <c r="LH15" s="104"/>
      <c r="LI15" s="104"/>
      <c r="LJ15" s="104"/>
      <c r="LK15" s="104"/>
      <c r="LL15" s="101"/>
      <c r="LM15" s="101"/>
      <c r="LN15" s="101"/>
      <c r="LO15" s="101"/>
      <c r="LP15" s="102" t="s">
        <v>149</v>
      </c>
      <c r="LQ15" s="104"/>
      <c r="LR15" s="104"/>
      <c r="LS15" s="104"/>
      <c r="LT15" s="104"/>
      <c r="LU15" s="104"/>
      <c r="LV15" s="101"/>
      <c r="LW15" s="101"/>
      <c r="LX15" s="101"/>
      <c r="LY15" s="101"/>
      <c r="LZ15" s="102" t="s">
        <v>149</v>
      </c>
      <c r="MA15" s="104"/>
      <c r="MB15" s="104"/>
      <c r="MC15" s="104"/>
      <c r="MD15" s="104"/>
      <c r="ME15" s="104"/>
      <c r="MF15" s="101"/>
      <c r="MG15" s="101"/>
      <c r="MH15" s="101"/>
      <c r="MI15" s="101"/>
      <c r="MJ15" s="102" t="s">
        <v>149</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150</v>
      </c>
      <c r="C16" s="198"/>
      <c r="D16" s="101"/>
      <c r="E16" s="98">
        <f>E15+1</f>
        <v>2</v>
      </c>
      <c r="F16" s="198" t="s">
        <v>151</v>
      </c>
      <c r="G16" s="198"/>
      <c r="H16" s="103" t="s">
        <v>152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153</v>
      </c>
      <c r="C17" s="198"/>
      <c r="D17" s="101"/>
      <c r="E17" s="98">
        <f t="shared" ref="E17" si="8">E16+1</f>
        <v>3</v>
      </c>
      <c r="F17" s="198" t="s">
        <v>154</v>
      </c>
      <c r="G17" s="198"/>
      <c r="H17" s="103" t="s">
        <v>155</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156</v>
      </c>
      <c r="AY17" s="107">
        <f>IF(AY7="-",NA(),AY7)</f>
        <v>104.4</v>
      </c>
      <c r="AZ17" s="107">
        <f t="shared" ref="AZ17:BC17" si="9">IF(AZ7="-",NA(),AZ7)</f>
        <v>105.8</v>
      </c>
      <c r="BA17" s="107">
        <f t="shared" si="9"/>
        <v>108.2</v>
      </c>
      <c r="BB17" s="107">
        <f t="shared" si="9"/>
        <v>104.7</v>
      </c>
      <c r="BC17" s="107">
        <f t="shared" si="9"/>
        <v>105.5</v>
      </c>
      <c r="BD17" s="101"/>
      <c r="BE17" s="101"/>
      <c r="BF17" s="101"/>
      <c r="BG17" s="101"/>
      <c r="BH17" s="101"/>
      <c r="BI17" s="106" t="s">
        <v>156</v>
      </c>
      <c r="BJ17" s="107">
        <f>IF(BJ7="-",NA(),BJ7)</f>
        <v>102.3</v>
      </c>
      <c r="BK17" s="107">
        <f t="shared" ref="BK17:BN17" si="10">IF(BK7="-",NA(),BK7)</f>
        <v>102</v>
      </c>
      <c r="BL17" s="107">
        <f t="shared" si="10"/>
        <v>102.3</v>
      </c>
      <c r="BM17" s="107">
        <f t="shared" si="10"/>
        <v>103.5</v>
      </c>
      <c r="BN17" s="107">
        <f t="shared" si="10"/>
        <v>101.6</v>
      </c>
      <c r="BO17" s="101"/>
      <c r="BP17" s="101"/>
      <c r="BQ17" s="101"/>
      <c r="BR17" s="101"/>
      <c r="BS17" s="101"/>
      <c r="BT17" s="106" t="s">
        <v>156</v>
      </c>
      <c r="BU17" s="107">
        <f>IF(BU7="-",NA(),BU7)</f>
        <v>3117</v>
      </c>
      <c r="BV17" s="107">
        <f t="shared" ref="BV17:BY17" si="11">IF(BV7="-",NA(),BV7)</f>
        <v>2469.3000000000002</v>
      </c>
      <c r="BW17" s="107">
        <f t="shared" si="11"/>
        <v>811.2</v>
      </c>
      <c r="BX17" s="107">
        <f t="shared" si="11"/>
        <v>1293.5999999999999</v>
      </c>
      <c r="BY17" s="107">
        <f t="shared" si="11"/>
        <v>2012.9</v>
      </c>
      <c r="BZ17" s="101"/>
      <c r="CA17" s="101"/>
      <c r="CB17" s="101"/>
      <c r="CC17" s="101"/>
      <c r="CD17" s="101"/>
      <c r="CE17" s="106" t="s">
        <v>156</v>
      </c>
      <c r="CF17" s="107">
        <f>IF(CF7="-",NA(),CF7)</f>
        <v>9659.5</v>
      </c>
      <c r="CG17" s="107">
        <f t="shared" ref="CG17:CJ17" si="12">IF(CG7="-",NA(),CG7)</f>
        <v>9548.2999999999993</v>
      </c>
      <c r="CH17" s="107">
        <f t="shared" si="12"/>
        <v>9987.1</v>
      </c>
      <c r="CI17" s="107">
        <f t="shared" si="12"/>
        <v>8395.7999999999993</v>
      </c>
      <c r="CJ17" s="107">
        <f t="shared" si="12"/>
        <v>8200.5</v>
      </c>
      <c r="CK17" s="101"/>
      <c r="CL17" s="101"/>
      <c r="CM17" s="101"/>
      <c r="CN17" s="101"/>
      <c r="CO17" s="106" t="s">
        <v>156</v>
      </c>
      <c r="CP17" s="108">
        <f>IF(CP7="-",NA(),CP7)</f>
        <v>122621</v>
      </c>
      <c r="CQ17" s="108">
        <f t="shared" ref="CQ17:CT17" si="13">IF(CQ7="-",NA(),CQ7)</f>
        <v>128116</v>
      </c>
      <c r="CR17" s="108">
        <f t="shared" si="13"/>
        <v>126923</v>
      </c>
      <c r="CS17" s="108">
        <f t="shared" si="13"/>
        <v>118073</v>
      </c>
      <c r="CT17" s="108">
        <f t="shared" si="13"/>
        <v>122592</v>
      </c>
      <c r="CU17" s="101"/>
      <c r="CV17" s="101"/>
      <c r="CW17" s="101"/>
      <c r="CX17" s="101"/>
      <c r="CY17" s="101"/>
      <c r="CZ17" s="106" t="s">
        <v>156</v>
      </c>
      <c r="DA17" s="107">
        <f>IF(DA7="-",NA(),DA7)</f>
        <v>38.299999999999997</v>
      </c>
      <c r="DB17" s="107">
        <f t="shared" ref="DB17:DE17" si="14">IF(DB7="-",NA(),DB7)</f>
        <v>38.9</v>
      </c>
      <c r="DC17" s="107">
        <f t="shared" si="14"/>
        <v>37.6</v>
      </c>
      <c r="DD17" s="107">
        <f t="shared" si="14"/>
        <v>45.4</v>
      </c>
      <c r="DE17" s="107">
        <f t="shared" si="14"/>
        <v>48.8</v>
      </c>
      <c r="DF17" s="101"/>
      <c r="DG17" s="101"/>
      <c r="DH17" s="101"/>
      <c r="DI17" s="101"/>
      <c r="DJ17" s="106" t="s">
        <v>156</v>
      </c>
      <c r="DK17" s="107">
        <f>IF(DK7="-",NA(),DK7)</f>
        <v>21.2</v>
      </c>
      <c r="DL17" s="107">
        <f t="shared" ref="DL17:DO17" si="15">IF(DL7="-",NA(),DL7)</f>
        <v>24.9</v>
      </c>
      <c r="DM17" s="107">
        <f t="shared" si="15"/>
        <v>18.399999999999999</v>
      </c>
      <c r="DN17" s="107">
        <f t="shared" si="15"/>
        <v>32.6</v>
      </c>
      <c r="DO17" s="107">
        <f t="shared" si="15"/>
        <v>33.200000000000003</v>
      </c>
      <c r="DP17" s="101"/>
      <c r="DQ17" s="101"/>
      <c r="DR17" s="101"/>
      <c r="DS17" s="101"/>
      <c r="DT17" s="106" t="s">
        <v>156</v>
      </c>
      <c r="DU17" s="107">
        <f>IF(DU7="-",NA(),DU7)</f>
        <v>17.600000000000001</v>
      </c>
      <c r="DV17" s="107">
        <f t="shared" ref="DV17:DY17" si="16">IF(DV7="-",NA(),DV7)</f>
        <v>15.8</v>
      </c>
      <c r="DW17" s="107">
        <f t="shared" si="16"/>
        <v>13.7</v>
      </c>
      <c r="DX17" s="107">
        <f t="shared" si="16"/>
        <v>11.5</v>
      </c>
      <c r="DY17" s="107">
        <f t="shared" si="16"/>
        <v>9.3000000000000007</v>
      </c>
      <c r="DZ17" s="101"/>
      <c r="EA17" s="101"/>
      <c r="EB17" s="101"/>
      <c r="EC17" s="101"/>
      <c r="ED17" s="106" t="s">
        <v>156</v>
      </c>
      <c r="EE17" s="107">
        <f>IF(EE7="-",NA(),EE7)</f>
        <v>67</v>
      </c>
      <c r="EF17" s="107">
        <f t="shared" ref="EF17:EI17" si="17">IF(EF7="-",NA(),EF7)</f>
        <v>68.7</v>
      </c>
      <c r="EG17" s="107">
        <f t="shared" si="17"/>
        <v>69.900000000000006</v>
      </c>
      <c r="EH17" s="107">
        <f t="shared" si="17"/>
        <v>70</v>
      </c>
      <c r="EI17" s="107">
        <f t="shared" si="17"/>
        <v>70.599999999999994</v>
      </c>
      <c r="EJ17" s="101"/>
      <c r="EK17" s="101"/>
      <c r="EL17" s="101"/>
      <c r="EM17" s="101"/>
      <c r="EN17" s="106" t="s">
        <v>156</v>
      </c>
      <c r="EO17" s="107">
        <f>IF(EO7="-",NA(),EO7)</f>
        <v>0</v>
      </c>
      <c r="EP17" s="107">
        <f t="shared" ref="EP17:ES17" si="18">IF(EP7="-",NA(),EP7)</f>
        <v>0</v>
      </c>
      <c r="EQ17" s="107">
        <f t="shared" si="18"/>
        <v>0</v>
      </c>
      <c r="ER17" s="107">
        <f t="shared" si="18"/>
        <v>0</v>
      </c>
      <c r="ES17" s="107">
        <f t="shared" si="18"/>
        <v>0</v>
      </c>
      <c r="ET17" s="101"/>
      <c r="EU17" s="101"/>
      <c r="EV17" s="101"/>
      <c r="EW17" s="101"/>
      <c r="EX17" s="101"/>
      <c r="EY17" s="106" t="s">
        <v>156</v>
      </c>
      <c r="EZ17" s="107">
        <f>IF(EZ7="-",NA(),EZ7)</f>
        <v>38.299999999999997</v>
      </c>
      <c r="FA17" s="107">
        <f t="shared" ref="FA17:FD17" si="19">IF(FA7="-",NA(),FA7)</f>
        <v>38.9</v>
      </c>
      <c r="FB17" s="107">
        <f t="shared" si="19"/>
        <v>37.6</v>
      </c>
      <c r="FC17" s="107">
        <f t="shared" si="19"/>
        <v>45.4</v>
      </c>
      <c r="FD17" s="107">
        <f t="shared" si="19"/>
        <v>48.8</v>
      </c>
      <c r="FE17" s="101"/>
      <c r="FF17" s="101"/>
      <c r="FG17" s="101"/>
      <c r="FH17" s="101"/>
      <c r="FI17" s="106" t="s">
        <v>156</v>
      </c>
      <c r="FJ17" s="107">
        <f>IF(FJ7="-",NA(),FJ7)</f>
        <v>21.2</v>
      </c>
      <c r="FK17" s="107">
        <f t="shared" ref="FK17:FN17" si="20">IF(FK7="-",NA(),FK7)</f>
        <v>24.9</v>
      </c>
      <c r="FL17" s="107">
        <f t="shared" si="20"/>
        <v>18.399999999999999</v>
      </c>
      <c r="FM17" s="107">
        <f t="shared" si="20"/>
        <v>32.6</v>
      </c>
      <c r="FN17" s="107">
        <f t="shared" si="20"/>
        <v>33.200000000000003</v>
      </c>
      <c r="FO17" s="101"/>
      <c r="FP17" s="101"/>
      <c r="FQ17" s="101"/>
      <c r="FR17" s="101"/>
      <c r="FS17" s="106" t="s">
        <v>156</v>
      </c>
      <c r="FT17" s="107">
        <f>IF(FT7="-",NA(),FT7)</f>
        <v>17.600000000000001</v>
      </c>
      <c r="FU17" s="107">
        <f t="shared" ref="FU17:FX17" si="21">IF(FU7="-",NA(),FU7)</f>
        <v>15.8</v>
      </c>
      <c r="FV17" s="107">
        <f t="shared" si="21"/>
        <v>13.7</v>
      </c>
      <c r="FW17" s="107">
        <f t="shared" si="21"/>
        <v>11.5</v>
      </c>
      <c r="FX17" s="107">
        <f t="shared" si="21"/>
        <v>9.3000000000000007</v>
      </c>
      <c r="FY17" s="101"/>
      <c r="FZ17" s="101"/>
      <c r="GA17" s="101"/>
      <c r="GB17" s="101"/>
      <c r="GC17" s="106" t="s">
        <v>156</v>
      </c>
      <c r="GD17" s="107">
        <f>IF(GD7="-",NA(),GD7)</f>
        <v>67</v>
      </c>
      <c r="GE17" s="107">
        <f t="shared" ref="GE17:GH17" si="22">IF(GE7="-",NA(),GE7)</f>
        <v>68.7</v>
      </c>
      <c r="GF17" s="107">
        <f t="shared" si="22"/>
        <v>69.900000000000006</v>
      </c>
      <c r="GG17" s="107">
        <f t="shared" si="22"/>
        <v>70</v>
      </c>
      <c r="GH17" s="107">
        <f t="shared" si="22"/>
        <v>70.599999999999994</v>
      </c>
      <c r="GI17" s="101"/>
      <c r="GJ17" s="101"/>
      <c r="GK17" s="101"/>
      <c r="GL17" s="101"/>
      <c r="GM17" s="106" t="s">
        <v>156</v>
      </c>
      <c r="GN17" s="107">
        <f>IF(GN7="-",NA(),GN7)</f>
        <v>0</v>
      </c>
      <c r="GO17" s="107">
        <f t="shared" ref="GO17:GR17" si="23">IF(GO7="-",NA(),GO7)</f>
        <v>0</v>
      </c>
      <c r="GP17" s="107">
        <f t="shared" si="23"/>
        <v>0</v>
      </c>
      <c r="GQ17" s="107">
        <f t="shared" si="23"/>
        <v>0</v>
      </c>
      <c r="GR17" s="107">
        <f t="shared" si="23"/>
        <v>0</v>
      </c>
      <c r="GS17" s="101"/>
      <c r="GT17" s="101"/>
      <c r="GU17" s="101"/>
      <c r="GV17" s="101"/>
      <c r="GW17" s="101"/>
      <c r="GX17" s="106" t="s">
        <v>156</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156</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156</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156</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156</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156</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156</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156</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156</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156</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156</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156</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156</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156</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156</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157</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158</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158</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158</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158</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158</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158</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158</v>
      </c>
      <c r="DK18" s="107">
        <f>IF(DP7="-",NA(),DP7)</f>
        <v>22.3</v>
      </c>
      <c r="DL18" s="107">
        <f t="shared" ref="DL18:DO18" si="45">IF(DQ7="-",NA(),DQ7)</f>
        <v>22.1</v>
      </c>
      <c r="DM18" s="107">
        <f t="shared" si="45"/>
        <v>21.1</v>
      </c>
      <c r="DN18" s="107">
        <f t="shared" si="45"/>
        <v>20</v>
      </c>
      <c r="DO18" s="107">
        <f t="shared" si="45"/>
        <v>18.2</v>
      </c>
      <c r="DP18" s="101"/>
      <c r="DQ18" s="101"/>
      <c r="DR18" s="101"/>
      <c r="DS18" s="101"/>
      <c r="DT18" s="106" t="s">
        <v>158</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158</v>
      </c>
      <c r="EE18" s="107">
        <f>IF(EJ7="-",NA(),EJ7)</f>
        <v>57</v>
      </c>
      <c r="EF18" s="107">
        <f t="shared" ref="EF18:EI18" si="47">IF(EK7="-",NA(),EK7)</f>
        <v>57.7</v>
      </c>
      <c r="EG18" s="107">
        <f t="shared" si="47"/>
        <v>59.8</v>
      </c>
      <c r="EH18" s="107">
        <f t="shared" si="47"/>
        <v>59.6</v>
      </c>
      <c r="EI18" s="107">
        <f t="shared" si="47"/>
        <v>60.3</v>
      </c>
      <c r="EJ18" s="101"/>
      <c r="EK18" s="101"/>
      <c r="EL18" s="101"/>
      <c r="EM18" s="101"/>
      <c r="EN18" s="106" t="s">
        <v>158</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158</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158</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158</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158</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158</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158</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158</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158</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158</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158</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158</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158</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158</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158</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158</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158</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158</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158</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158</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158</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159</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143</v>
      </c>
      <c r="AY19" s="107">
        <f>$BI$7</f>
        <v>100</v>
      </c>
      <c r="AZ19" s="107">
        <f t="shared" ref="AZ19:BC19" si="49">$BI$7</f>
        <v>100</v>
      </c>
      <c r="BA19" s="107">
        <f t="shared" si="49"/>
        <v>100</v>
      </c>
      <c r="BB19" s="107">
        <f t="shared" si="49"/>
        <v>100</v>
      </c>
      <c r="BC19" s="107">
        <f t="shared" si="49"/>
        <v>100</v>
      </c>
      <c r="BD19" s="101"/>
      <c r="BE19" s="101"/>
      <c r="BF19" s="101"/>
      <c r="BG19" s="101"/>
      <c r="BH19" s="101"/>
      <c r="BI19" s="109" t="s">
        <v>143</v>
      </c>
      <c r="BJ19" s="107">
        <f>$BT$7</f>
        <v>100</v>
      </c>
      <c r="BK19" s="107">
        <f>$BT$7</f>
        <v>100</v>
      </c>
      <c r="BL19" s="107">
        <f>$BT$7</f>
        <v>100</v>
      </c>
      <c r="BM19" s="107">
        <f>$BT$7</f>
        <v>100</v>
      </c>
      <c r="BN19" s="107">
        <f>$BT$7</f>
        <v>100</v>
      </c>
      <c r="BO19" s="101"/>
      <c r="BP19" s="101"/>
      <c r="BQ19" s="101"/>
      <c r="BR19" s="101"/>
      <c r="BS19" s="101"/>
      <c r="BT19" s="109" t="s">
        <v>143</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160</v>
      </c>
      <c r="C20" s="198"/>
      <c r="D20" s="101"/>
    </row>
    <row r="21" spans="1:374">
      <c r="A21" s="98">
        <f t="shared" si="7"/>
        <v>7</v>
      </c>
      <c r="B21" s="198" t="s">
        <v>161</v>
      </c>
      <c r="C21" s="198"/>
      <c r="D21" s="101"/>
    </row>
    <row r="22" spans="1:374">
      <c r="A22" s="98">
        <f t="shared" si="7"/>
        <v>8</v>
      </c>
      <c r="B22" s="198" t="s">
        <v>162</v>
      </c>
      <c r="C22" s="198"/>
      <c r="D22" s="101"/>
      <c r="E22" s="199" t="s">
        <v>163</v>
      </c>
      <c r="F22" s="200"/>
      <c r="G22" s="200"/>
      <c r="H22" s="200"/>
      <c r="I22" s="201"/>
    </row>
    <row r="23" spans="1:374">
      <c r="A23" s="98">
        <f t="shared" si="7"/>
        <v>9</v>
      </c>
      <c r="B23" s="198" t="s">
        <v>164</v>
      </c>
      <c r="C23" s="198"/>
      <c r="D23" s="101"/>
      <c r="E23" s="202"/>
      <c r="F23" s="203"/>
      <c r="G23" s="203"/>
      <c r="H23" s="203"/>
      <c r="I23" s="204"/>
    </row>
    <row r="24" spans="1:374">
      <c r="A24" s="98">
        <f t="shared" si="7"/>
        <v>10</v>
      </c>
      <c r="B24" s="198" t="s">
        <v>165</v>
      </c>
      <c r="C24" s="198"/>
      <c r="D24" s="101"/>
      <c r="E24" s="202"/>
      <c r="F24" s="203"/>
      <c r="G24" s="203"/>
      <c r="H24" s="203"/>
      <c r="I24" s="204"/>
    </row>
    <row r="25" spans="1:374">
      <c r="A25" s="98">
        <f t="shared" si="7"/>
        <v>11</v>
      </c>
      <c r="B25" s="198" t="s">
        <v>166</v>
      </c>
      <c r="C25" s="198"/>
      <c r="D25" s="101"/>
      <c r="E25" s="202"/>
      <c r="F25" s="203"/>
      <c r="G25" s="203"/>
      <c r="H25" s="203"/>
      <c r="I25" s="204"/>
    </row>
    <row r="26" spans="1:374">
      <c r="A26" s="98">
        <f t="shared" si="7"/>
        <v>12</v>
      </c>
      <c r="B26" s="198" t="s">
        <v>167</v>
      </c>
      <c r="C26" s="198"/>
      <c r="D26" s="101"/>
      <c r="E26" s="202"/>
      <c r="F26" s="203"/>
      <c r="G26" s="203"/>
      <c r="H26" s="203"/>
      <c r="I26" s="204"/>
    </row>
    <row r="27" spans="1:374">
      <c r="A27" s="98">
        <f t="shared" si="7"/>
        <v>13</v>
      </c>
      <c r="B27" s="198" t="s">
        <v>168</v>
      </c>
      <c r="C27" s="198"/>
      <c r="D27" s="101"/>
      <c r="E27" s="202"/>
      <c r="F27" s="203"/>
      <c r="G27" s="203"/>
      <c r="H27" s="203"/>
      <c r="I27" s="204"/>
    </row>
    <row r="28" spans="1:374">
      <c r="A28" s="98">
        <f t="shared" si="7"/>
        <v>14</v>
      </c>
      <c r="B28" s="198" t="s">
        <v>169</v>
      </c>
      <c r="C28" s="198"/>
      <c r="D28" s="101"/>
      <c r="E28" s="202"/>
      <c r="F28" s="203"/>
      <c r="G28" s="203"/>
      <c r="H28" s="203"/>
      <c r="I28" s="204"/>
    </row>
    <row r="29" spans="1:374">
      <c r="A29" s="98">
        <f t="shared" si="7"/>
        <v>15</v>
      </c>
      <c r="B29" s="198" t="s">
        <v>170</v>
      </c>
      <c r="C29" s="198"/>
      <c r="D29" s="101"/>
      <c r="E29" s="202"/>
      <c r="F29" s="203"/>
      <c r="G29" s="203"/>
      <c r="H29" s="203"/>
      <c r="I29" s="204"/>
    </row>
    <row r="30" spans="1:374">
      <c r="A30" s="98">
        <f t="shared" si="7"/>
        <v>16</v>
      </c>
      <c r="B30" s="198" t="s">
        <v>171</v>
      </c>
      <c r="C30" s="198"/>
      <c r="D30" s="101"/>
      <c r="E30" s="202"/>
      <c r="F30" s="203"/>
      <c r="G30" s="203"/>
      <c r="H30" s="203"/>
      <c r="I30" s="204"/>
    </row>
    <row r="31" spans="1:374">
      <c r="A31" s="98">
        <f t="shared" si="7"/>
        <v>17</v>
      </c>
      <c r="B31" s="198" t="s">
        <v>172</v>
      </c>
      <c r="C31" s="198"/>
      <c r="D31" s="101"/>
      <c r="E31" s="202"/>
      <c r="F31" s="203"/>
      <c r="G31" s="203"/>
      <c r="H31" s="203"/>
      <c r="I31" s="204"/>
    </row>
    <row r="32" spans="1:374">
      <c r="A32" s="98">
        <f t="shared" si="7"/>
        <v>18</v>
      </c>
      <c r="B32" s="198" t="s">
        <v>173</v>
      </c>
      <c r="C32" s="198"/>
      <c r="D32" s="101"/>
      <c r="E32" s="202"/>
      <c r="F32" s="203"/>
      <c r="G32" s="203"/>
      <c r="H32" s="203"/>
      <c r="I32" s="204"/>
    </row>
    <row r="33" spans="1:9">
      <c r="A33" s="98">
        <f t="shared" si="7"/>
        <v>19</v>
      </c>
      <c r="B33" s="198" t="s">
        <v>174</v>
      </c>
      <c r="C33" s="198"/>
      <c r="D33" s="101"/>
      <c r="E33" s="202"/>
      <c r="F33" s="203"/>
      <c r="G33" s="203"/>
      <c r="H33" s="203"/>
      <c r="I33" s="204"/>
    </row>
    <row r="34" spans="1:9">
      <c r="A34" s="98">
        <f t="shared" si="7"/>
        <v>20</v>
      </c>
      <c r="B34" s="198" t="s">
        <v>175</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2018-02-19T10:08:45Z</cp:lastPrinted>
  <dcterms:created xsi:type="dcterms:W3CDTF">2017-12-18T05:13:14Z</dcterms:created>
  <dcterms:modified xsi:type="dcterms:W3CDTF">2018-02-20T09:51:56Z</dcterms:modified>
  <cp:category/>
</cp:coreProperties>
</file>