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72" windowWidth="14940" windowHeight="786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B12" i="5" s="1"/>
  <c r="LZ8" i="5"/>
  <c r="LQ8" i="5"/>
  <c r="LS12" i="5" s="1"/>
  <c r="LP8" i="5"/>
  <c r="LG8" i="5"/>
  <c r="LF8" i="5"/>
  <c r="KW8" i="5"/>
  <c r="KV8" i="5"/>
  <c r="KU8" i="5"/>
  <c r="KL8" i="5"/>
  <c r="KP12" i="5" s="1"/>
  <c r="KK8" i="5"/>
  <c r="KB8" i="5"/>
  <c r="KA8" i="5"/>
  <c r="JR8" i="5"/>
  <c r="JQ8" i="5"/>
  <c r="JH8" i="5"/>
  <c r="JG8" i="5"/>
  <c r="IX8" i="5"/>
  <c r="IY12" i="5" s="1"/>
  <c r="IW8" i="5"/>
  <c r="IV8" i="5"/>
  <c r="IM8" i="5"/>
  <c r="IN12" i="5" s="1"/>
  <c r="IL8" i="5"/>
  <c r="IC8" i="5"/>
  <c r="IE12" i="5" s="1"/>
  <c r="IB8" i="5"/>
  <c r="HS8" i="5"/>
  <c r="HW12" i="5" s="1"/>
  <c r="HR8" i="5"/>
  <c r="HI8" i="5"/>
  <c r="HJ12" i="5" s="1"/>
  <c r="HH8" i="5"/>
  <c r="GY8" i="5"/>
  <c r="HC12" i="5" s="1"/>
  <c r="GX8" i="5"/>
  <c r="GW8" i="5"/>
  <c r="GN8" i="5"/>
  <c r="GM8" i="5"/>
  <c r="GC8" i="5"/>
  <c r="FT8" i="5"/>
  <c r="FS8" i="5"/>
  <c r="FI8" i="5"/>
  <c r="EZ8" i="5"/>
  <c r="EY8" i="5"/>
  <c r="EX8" i="5"/>
  <c r="EN8" i="5"/>
  <c r="ED8" i="5"/>
  <c r="DT8" i="5"/>
  <c r="DJ8" i="5"/>
  <c r="CZ8" i="5"/>
  <c r="CY8" i="5"/>
  <c r="CO8" i="5"/>
  <c r="CE8" i="5"/>
  <c r="BT8" i="5"/>
  <c r="BI8" i="5"/>
  <c r="AX8" i="5"/>
  <c r="AX6" i="5"/>
  <c r="L19" i="4" s="1"/>
  <c r="AW6" i="5"/>
  <c r="AV6" i="5"/>
  <c r="AU6" i="5"/>
  <c r="N16" i="4" s="1"/>
  <c r="AT6" i="5"/>
  <c r="AS6" i="5"/>
  <c r="AR6" i="5"/>
  <c r="AQ6" i="5"/>
  <c r="F16" i="4" s="1"/>
  <c r="AP6" i="5"/>
  <c r="N15" i="4" s="1"/>
  <c r="AO6" i="5"/>
  <c r="AN6" i="5"/>
  <c r="AM6" i="5"/>
  <c r="H15" i="4" s="1"/>
  <c r="AL6" i="5"/>
  <c r="F15" i="4" s="1"/>
  <c r="AK6" i="5"/>
  <c r="AJ6" i="5"/>
  <c r="AI6" i="5"/>
  <c r="J14" i="4" s="1"/>
  <c r="AH6" i="5"/>
  <c r="H14" i="4" s="1"/>
  <c r="AG6" i="5"/>
  <c r="AF6" i="5"/>
  <c r="AE6" i="5"/>
  <c r="L13" i="4" s="1"/>
  <c r="AD6" i="5"/>
  <c r="AC6" i="5"/>
  <c r="AB6" i="5"/>
  <c r="AA6" i="5"/>
  <c r="N12" i="4" s="1"/>
  <c r="Z6" i="5"/>
  <c r="L12" i="4" s="1"/>
  <c r="Y6" i="5"/>
  <c r="X6" i="5"/>
  <c r="W6" i="5"/>
  <c r="F12" i="4" s="1"/>
  <c r="V6" i="5"/>
  <c r="F9" i="4" s="1"/>
  <c r="U6" i="5"/>
  <c r="T6" i="5"/>
  <c r="S6" i="5"/>
  <c r="R6" i="5"/>
  <c r="Q6" i="5"/>
  <c r="P6" i="5"/>
  <c r="N5" i="4" s="1"/>
  <c r="O6" i="5"/>
  <c r="J5" i="4" s="1"/>
  <c r="N6" i="5"/>
  <c r="F5" i="4" s="1"/>
  <c r="M6" i="5"/>
  <c r="GD8" i="5" s="1"/>
  <c r="GH12" i="5" s="1"/>
  <c r="L6" i="5"/>
  <c r="N3" i="4" s="1"/>
  <c r="K6" i="5"/>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L16" i="4"/>
  <c r="J16" i="4"/>
  <c r="H16" i="4"/>
  <c r="L15" i="4"/>
  <c r="J15" i="4"/>
  <c r="N14" i="4"/>
  <c r="L14" i="4"/>
  <c r="F14" i="4"/>
  <c r="N13" i="4"/>
  <c r="J13" i="4"/>
  <c r="H13" i="4"/>
  <c r="F13" i="4"/>
  <c r="J12" i="4"/>
  <c r="H12" i="4"/>
  <c r="N7" i="4"/>
  <c r="B7" i="4"/>
  <c r="B5" i="4"/>
  <c r="B3" i="4"/>
  <c r="B1" i="4"/>
  <c r="FJ8" i="5" l="1"/>
  <c r="FL12" i="5"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FB18" i="5"/>
  <c r="FA18" i="5"/>
  <c r="FD18" i="5"/>
  <c r="EZ18" i="5"/>
  <c r="FC18" i="5"/>
  <c r="FX18" i="5"/>
  <c r="FT18" i="5"/>
  <c r="FW18" i="5"/>
  <c r="FV18" i="5"/>
  <c r="FU18" i="5"/>
  <c r="GP18" i="5"/>
  <c r="GO18" i="5"/>
  <c r="GR18" i="5"/>
  <c r="GN18" i="5"/>
  <c r="GQ18" i="5"/>
  <c r="JK18" i="5"/>
  <c r="JI12" i="5"/>
  <c r="JJ18" i="5"/>
  <c r="JI18" i="5"/>
  <c r="JL18" i="5"/>
  <c r="JH18" i="5"/>
  <c r="JJ12" i="5"/>
  <c r="KC18" i="5"/>
  <c r="KE12" i="5"/>
  <c r="KF18" i="5"/>
  <c r="KB18" i="5"/>
  <c r="KE18" i="5"/>
  <c r="KD18" i="5"/>
  <c r="KF12" i="5"/>
  <c r="KB12" i="5"/>
  <c r="C10" i="5"/>
  <c r="FB12" i="5"/>
  <c r="FT12" i="5"/>
  <c r="FX12" i="5"/>
  <c r="GG12" i="5"/>
  <c r="GP12" i="5"/>
  <c r="GZ12" i="5"/>
  <c r="HU12" i="5"/>
  <c r="IX12" i="5"/>
  <c r="JK12" i="5"/>
  <c r="KC12" i="5"/>
  <c r="HM18" i="5"/>
  <c r="HI18" i="5"/>
  <c r="HK12" i="5"/>
  <c r="HL18" i="5"/>
  <c r="HK18" i="5"/>
  <c r="HJ18" i="5"/>
  <c r="IE18" i="5"/>
  <c r="IG12" i="5"/>
  <c r="IC12" i="5"/>
  <c r="ID18" i="5"/>
  <c r="IG18" i="5"/>
  <c r="IC18" i="5"/>
  <c r="IF18" i="5"/>
  <c r="KZ18" i="5"/>
  <c r="KX12" i="5"/>
  <c r="KY18" i="5"/>
  <c r="KX18" i="5"/>
  <c r="KZ12" i="5"/>
  <c r="LA18" i="5"/>
  <c r="KW18" i="5"/>
  <c r="KY12" i="5"/>
  <c r="LR18" i="5"/>
  <c r="LT12" i="5"/>
  <c r="LU18" i="5"/>
  <c r="LQ18" i="5"/>
  <c r="LT18" i="5"/>
  <c r="LR12" i="5"/>
  <c r="LS18" i="5"/>
  <c r="LU12" i="5"/>
  <c r="LQ12" i="5"/>
  <c r="MN18" i="5"/>
  <c r="ML12" i="5"/>
  <c r="MM18" i="5"/>
  <c r="ML18" i="5"/>
  <c r="MN12" i="5"/>
  <c r="MO18" i="5"/>
  <c r="MK18" i="5"/>
  <c r="MM12" i="5"/>
  <c r="D10" i="5"/>
  <c r="FC12" i="5"/>
  <c r="FU12" i="5"/>
  <c r="GD12" i="5"/>
  <c r="GQ12" i="5"/>
  <c r="HA12" i="5"/>
  <c r="HL12" i="5"/>
  <c r="HV12" i="5"/>
  <c r="IF12" i="5"/>
  <c r="JL12" i="5"/>
  <c r="KD12" i="5"/>
  <c r="KW12" i="5"/>
  <c r="FN18" i="5"/>
  <c r="FJ18" i="5"/>
  <c r="GG18" i="5"/>
  <c r="GF18" i="5"/>
  <c r="GE18" i="5"/>
  <c r="GH18" i="5"/>
  <c r="GD18" i="5"/>
  <c r="JB18" i="5"/>
  <c r="IX18" i="5"/>
  <c r="IZ12" i="5"/>
  <c r="JA18" i="5"/>
  <c r="IZ18" i="5"/>
  <c r="IY18" i="5"/>
  <c r="JA12" i="5"/>
  <c r="JT18" i="5"/>
  <c r="JV12" i="5"/>
  <c r="JR12" i="5"/>
  <c r="JS18" i="5"/>
  <c r="JV18" i="5"/>
  <c r="JR18" i="5"/>
  <c r="JU18" i="5"/>
  <c r="JS12" i="5"/>
  <c r="KP18" i="5"/>
  <c r="KL18" i="5"/>
  <c r="KN12" i="5"/>
  <c r="KO18" i="5"/>
  <c r="KN18" i="5"/>
  <c r="KM18" i="5"/>
  <c r="KO12" i="5"/>
  <c r="E10" i="5"/>
  <c r="EZ12" i="5"/>
  <c r="FD12" i="5"/>
  <c r="FV12" i="5"/>
  <c r="GE12" i="5"/>
  <c r="GN12" i="5"/>
  <c r="GR12" i="5"/>
  <c r="HM12" i="5"/>
  <c r="JB12" i="5"/>
  <c r="JT12" i="5"/>
  <c r="KL12" i="5"/>
  <c r="LA12" i="5"/>
  <c r="MK12" i="5"/>
  <c r="GZ18" i="5"/>
  <c r="HB12" i="5"/>
  <c r="HC18" i="5"/>
  <c r="GY18" i="5"/>
  <c r="HB18" i="5"/>
  <c r="HA18" i="5"/>
  <c r="HV18" i="5"/>
  <c r="HT12" i="5"/>
  <c r="HU18" i="5"/>
  <c r="HT18" i="5"/>
  <c r="HW18" i="5"/>
  <c r="HS18" i="5"/>
  <c r="IN18" i="5"/>
  <c r="IP12" i="5"/>
  <c r="IQ18" i="5"/>
  <c r="IM18" i="5"/>
  <c r="IP18" i="5"/>
  <c r="IO18" i="5"/>
  <c r="IQ12" i="5"/>
  <c r="IM12" i="5"/>
  <c r="LI18" i="5"/>
  <c r="LK12" i="5"/>
  <c r="LG12" i="5"/>
  <c r="LH18" i="5"/>
  <c r="LK18" i="5"/>
  <c r="LG18" i="5"/>
  <c r="LI12" i="5"/>
  <c r="LJ18" i="5"/>
  <c r="LH12" i="5"/>
  <c r="ME18" i="5"/>
  <c r="MA18" i="5"/>
  <c r="MC12" i="5"/>
  <c r="MD18" i="5"/>
  <c r="MC18" i="5"/>
  <c r="ME12" i="5"/>
  <c r="MA12" i="5"/>
  <c r="MB18" i="5"/>
  <c r="MD12" i="5"/>
  <c r="B10" i="5"/>
  <c r="FA12" i="5"/>
  <c r="FJ12" i="5"/>
  <c r="FW12" i="5"/>
  <c r="GF12" i="5"/>
  <c r="GO12" i="5"/>
  <c r="GY12" i="5"/>
  <c r="HI12" i="5"/>
  <c r="HS12" i="5"/>
  <c r="ID12" i="5"/>
  <c r="IO12" i="5"/>
  <c r="JH12" i="5"/>
  <c r="JU12" i="5"/>
  <c r="KM12" i="5"/>
  <c r="LJ12" i="5"/>
  <c r="MO12" i="5"/>
  <c r="FL18" i="5" l="1"/>
  <c r="FK18" i="5"/>
  <c r="FK12" i="5"/>
  <c r="FN12" i="5"/>
  <c r="FM12" i="5"/>
  <c r="FM18"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alcChain>
</file>

<file path=xl/sharedStrings.xml><?xml version="1.0" encoding="utf-8"?>
<sst xmlns="http://schemas.openxmlformats.org/spreadsheetml/2006/main" count="801" uniqueCount="188">
  <si>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</si>
  <si>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</si>
  <si>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</si>
  <si>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</si>
  <si>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</si>
  <si>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</si>
  <si>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</si>
  <si>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</si>
  <si>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利益積立金　１４６，２５６千円
平成２８年度の利益剰余金１４６，２５６千円を将来の欠損に備える利益積立金として処分した。
本県電気事業会計においては、荒瀬ダム撤去関連事業や主要発電所リニューアル工事期間の発電停止による欠損が今後見込まれることから、当面の利益剰余金は、これらの欠損に備える利益積立金に積み立てる。</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</si>
  <si>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</si>
  <si>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</si>
  <si>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</si>
  <si>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</si>
  <si>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</si>
  <si>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</si>
  <si>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</si>
  <si>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</si>
  <si>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</si>
  <si>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</si>
  <si>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</si>
  <si>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</si>
  <si>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</si>
  <si>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</si>
  <si>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</si>
  <si>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</si>
  <si>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</si>
  <si>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</si>
  <si>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</si>
  <si>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</si>
  <si>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</si>
  <si>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</si>
  <si>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</si>
  <si>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</si>
  <si>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</si>
  <si>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</si>
  <si>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</si>
  <si>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</si>
  <si>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</si>
  <si>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</si>
  <si>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</si>
  <si>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</si>
  <si>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</si>
  <si>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</si>
  <si>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</si>
  <si>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</si>
  <si>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</si>
  <si>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</si>
  <si>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</si>
  <si>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</si>
  <si>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</si>
  <si>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</si>
  <si>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</si>
  <si>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</si>
  <si>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</si>
  <si>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</si>
  <si>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</si>
  <si>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</si>
  <si>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</si>
  <si>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</si>
  <si>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</si>
  <si>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</si>
  <si>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</si>
  <si>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</si>
  <si>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</si>
  <si>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</si>
  <si>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</si>
  <si>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</si>
  <si>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</si>
  <si>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</si>
  <si>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</si>
  <si>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</si>
  <si>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</si>
  <si>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</si>
  <si>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</si>
  <si>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</si>
  <si>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</si>
  <si>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</si>
  <si>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</si>
  <si>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</si>
  <si>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</si>
  <si>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</si>
  <si>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</si>
  <si>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</si>
  <si>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</si>
  <si>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</si>
  <si>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</si>
  <si>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</si>
  <si>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</si>
  <si>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</si>
  <si>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</si>
  <si>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</si>
  <si>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</si>
  <si>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</si>
  <si>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</si>
  <si>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</si>
  <si>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</si>
  <si>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</si>
  <si>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</si>
  <si>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</si>
  <si>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</si>
  <si>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</si>
  <si>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</si>
  <si>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</si>
  <si>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</si>
  <si>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</si>
  <si>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</si>
  <si>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</si>
  <si>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</si>
  <si>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</si>
  <si>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</si>
  <si>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</si>
  <si>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</si>
  <si>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</si>
  <si>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</si>
  <si>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</si>
  <si>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</si>
  <si>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</si>
  <si>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430005</t>
  </si>
  <si>
    <t>46</t>
  </si>
  <si>
    <t>04</t>
  </si>
  <si>
    <t>0</t>
  </si>
  <si>
    <t>000</t>
  </si>
  <si>
    <t>熊本県</t>
  </si>
  <si>
    <t>法適用</t>
  </si>
  <si>
    <t>電気事業</t>
  </si>
  <si>
    <t/>
  </si>
  <si>
    <t>-</t>
  </si>
  <si>
    <t>平成30年3月31日　市房第一発電所</t>
  </si>
  <si>
    <t>平成32年12月31日　菊鹿発電所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</si>
  <si>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</si>
  <si>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</si>
  <si>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</si>
  <si>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</si>
  <si>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</si>
  <si>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</si>
  <si>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</si>
  <si>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</si>
  <si>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</si>
  <si>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</si>
  <si>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</si>
  <si>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</si>
  <si>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</si>
  <si>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</si>
  <si>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</si>
  <si>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</si>
  <si>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</si>
  <si>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</si>
  <si>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</si>
  <si>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</si>
  <si>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</si>
  <si>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</si>
  <si>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</si>
  <si>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</si>
  <si>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</si>
  <si>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</si>
  <si>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</si>
  <si>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</si>
  <si>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</si>
  <si>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</si>
  <si>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</si>
  <si>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</si>
  <si>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</si>
  <si>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</si>
  <si>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</si>
  <si>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</si>
  <si>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</si>
  <si>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</si>
  <si>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</si>
  <si>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</si>
  <si>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</si>
  <si>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</si>
  <si>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</si>
  <si>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</si>
  <si>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</si>
  <si>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</si>
  <si>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</si>
  <si>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</si>
  <si>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</si>
  <si>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</si>
  <si>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</si>
  <si>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</si>
  <si>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</si>
  <si>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</si>
  <si>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</si>
  <si>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電気事業全体では、主要水力発電所の老朽化や風力発電所の故障等の課題はあるが、これまでのところ経営は堅調に推移している。
　現在、平成２７年３月に策定した「熊本県企業局経営基本計画（第四期）」に基づき、経営基盤の強化及び安定した事業継続のための計画的かつ効率的な事業運営を進めている。具体的には、以下のとおり。
① 安定した発電量の確保
　老朽化した主要水力発電所４施設の発電設備をリニューアルし、安定した運転を継続的に行う。なお、リニューアル工事完了後（平成３１年度以降）は随時ＦＩＴに移行する。
　また、設備の老朽化が進みつつある風力発電設備について、点検強化や設備の更新等により故障等による停止期間の短縮を図り、発電量を確保する。
② 電力システム改革への対応
　電力システム改革については、今後の制度改正の内容を注視しながら適切に対応する。
③荒瀬ダム撤去への取組み、撤去費用の確保
　ダム本体の撤去工事については、平成２９年度で完了する予定であり、安全と環境に配慮した円滑な撤去工事の実施と撤去資金の確保を図る。
  また、風力発電に係るＦＩＴ適用期間終了(H37)後の事業のあり方については、現時点で方針は定まっていないが、平成３１年度までに策定を予定している経営戦略において、ＦＩＴ終了による電力料収入の変動リスクも踏まえて検討することとしている。</t>
    <phoneticPr fontId="3"/>
  </si>
  <si>
    <t>非設置</t>
    <rPh sb="0" eb="1">
      <t>ヒ</t>
    </rPh>
    <rPh sb="1" eb="3">
      <t>セッチ</t>
    </rPh>
    <phoneticPr fontId="3"/>
  </si>
  <si>
    <t xml:space="preserve">　本県では、球磨川水系の3発電所（市房第一、市房第二、笠振）、緑川水系の3発電所（緑川第一、緑川第二、緑川第三）及び菊池川水系の1発電所（菊鹿）の7水力発電所と阿蘇車帰風力発電所の計8か所の発電所で発電を行い、九州電力株式会社に電力を供給している。
　なお、平成２２年３月に藤本発電所（荒瀬ダム）の運転を終了し、現在ダム等の撤去を進めている。
○経常収支比率及び営業収支比率は、近年１００％を上回っており、経営は堅調に推移している。
○流動比率は、荒瀬ダム等撤去工事の本格化に伴い平成24年度から低下したものの、１０００％を超えており短期的な支払い能力を十分確保している。
○供給原価は、分母となる供給電力量が天候等により大きく左右されることなどから年度間の変動が大きいが、平成２８年度は、年間を通して雨量に恵まれたことことにより水力発電の電力量が増加したことなどから、平均値より低額となっている。
○ＥＢＩＴＤＡ（減価償却前営業利益）は、荒瀬ダム等撤去に係る特別損失額の影響等により、平均値を下回っている。平成２８年度は、特別損失額やダム管理費分担金の増により平成２７年度より減少している。
</t>
    <rPh sb="129" eb="131">
      <t>ヘイセイ</t>
    </rPh>
    <rPh sb="133" eb="134">
      <t>ネン</t>
    </rPh>
    <rPh sb="135" eb="136">
      <t>ガツ</t>
    </rPh>
    <rPh sb="137" eb="139">
      <t>フジモト</t>
    </rPh>
    <rPh sb="139" eb="141">
      <t>ハツデン</t>
    </rPh>
    <rPh sb="141" eb="142">
      <t>ショ</t>
    </rPh>
    <rPh sb="143" eb="145">
      <t>アラセ</t>
    </rPh>
    <rPh sb="149" eb="151">
      <t>ウンテン</t>
    </rPh>
    <rPh sb="152" eb="154">
      <t>シュウリョウ</t>
    </rPh>
    <rPh sb="156" eb="158">
      <t>ゲンザイ</t>
    </rPh>
    <rPh sb="160" eb="161">
      <t>トウ</t>
    </rPh>
    <rPh sb="162" eb="164">
      <t>テッキョ</t>
    </rPh>
    <rPh sb="165" eb="166">
      <t>スス</t>
    </rPh>
    <rPh sb="230" eb="231">
      <t>トウ</t>
    </rPh>
    <rPh sb="264" eb="265">
      <t>コ</t>
    </rPh>
    <rPh sb="348" eb="350">
      <t>ネンカン</t>
    </rPh>
    <rPh sb="351" eb="352">
      <t>トオ</t>
    </rPh>
    <rPh sb="428" eb="429">
      <t>トウ</t>
    </rPh>
    <rPh sb="470" eb="471">
      <t>ガク</t>
    </rPh>
    <rPh sb="474" eb="477">
      <t>カンリヒ</t>
    </rPh>
    <rPh sb="481" eb="482">
      <t>ゾウ</t>
    </rPh>
    <rPh sb="485" eb="487">
      <t>ヘイセイ</t>
    </rPh>
    <rPh sb="489" eb="491">
      <t>ネンド</t>
    </rPh>
    <rPh sb="493" eb="495">
      <t>ゲンショウ</t>
    </rPh>
    <phoneticPr fontId="3"/>
  </si>
  <si>
    <t>○設備利用率
・水力発電については、発電方式、天候、地域特性に大きく左右されるが、平成２８年度は年間を通して雨量に恵まれたこと等により全国平均をわずかに上回っている。
・風力発電については、風況や立地に大きく左右されるが、平成２８年度は熊本地震の影響による停止や、２号機の異常音が確認されたことによる自主保安停止が長期化したため、利用率は全国平均を大きく下回った。
〇修繕費比率
・水力発電については、近年、大きな修繕がなかったため、全国平均を大きく下回っている。
・風力発電については、平成２８年度は多額の修繕費・点検費が発生したことから、全国平均を上回った。
〇企業債残高対料金収入比率
・水力発電については、近年は企業債発行が無く企業債の償還が進んでいることから全国平均を下回る状況となっている。なお、平成２８年度からは老朽化した主要４発電所のリニューアル工事のための企業債発行により企業債残高は増加した。
・風力発電については、建設時に発行した企業債の償還が順調に進んでいるが、平成２８年度は自主保安停止による料金収入の大幅減のため全国平均を大きく上回った。
〇有形固定資産減価償却率
・主要発電所である市房発電所及び緑川発電所の４施設は、運転開始から４０～５０年が経過し、償却率は全国平均を大きく上回る７６．９％となっている。このため、現在リニューアル工事を進めている。
　また、平成８年～１３年に運転開始した笠振発電所等３施設の償却率は５０．４％となり、全国平均を下回っている。
・平成１７年に運転開始した阿蘇車帰風力発電所の償却率は５８．９％となり、全国平均を若干上回っている。
〇ＦＩＴ収入割合
・水力発電については、７施設のうち小規模な２施設がＦＩＴ適用となっており収入割合は９．７％と全国平均を下回っている。今後、非適用５施設のうち主力の４施設については、リニューアル後にＦＩＴ適用となる予定である。
・風力発電については、平成２４年度途中から全収入がＦＩＴ適用となっており、ＦＩＴ適用期間終了（H37）後は、収入が大きく変動するリスクを抱えている。</t>
    <rPh sb="48" eb="50">
      <t>ネンカン</t>
    </rPh>
    <rPh sb="51" eb="52">
      <t>ツウ</t>
    </rPh>
    <rPh sb="54" eb="56">
      <t>ウリョウ</t>
    </rPh>
    <rPh sb="76" eb="78">
      <t>ウワマワ</t>
    </rPh>
    <rPh sb="118" eb="120">
      <t>クマモト</t>
    </rPh>
    <rPh sb="120" eb="122">
      <t>ジシン</t>
    </rPh>
    <rPh sb="123" eb="125">
      <t>エイキョウ</t>
    </rPh>
    <rPh sb="128" eb="130">
      <t>テイシ</t>
    </rPh>
    <rPh sb="133" eb="135">
      <t>ゴウキ</t>
    </rPh>
    <rPh sb="136" eb="139">
      <t>イジョウオン</t>
    </rPh>
    <rPh sb="140" eb="142">
      <t>カクニン</t>
    </rPh>
    <rPh sb="157" eb="160">
      <t>チョウキカ</t>
    </rPh>
    <rPh sb="356" eb="358">
      <t>ヘイセイ</t>
    </rPh>
    <rPh sb="360" eb="362">
      <t>ネンド</t>
    </rPh>
    <rPh sb="452" eb="454">
      <t>ジシュ</t>
    </rPh>
    <rPh sb="454" eb="456">
      <t>ホアン</t>
    </rPh>
    <rPh sb="456" eb="458">
      <t>テイシ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</si>
</sst>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4"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37"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111.7</c:v>
                </c:pt>
                <c:pt idx="1">
                  <c:v>115.5</c:v>
                </c:pt>
                <c:pt idx="2">
                  <c:v>113.6</c:v>
                </c:pt>
                <c:pt idx="3">
                  <c:v>118.9</c:v>
                </c:pt>
                <c:pt idx="4">
                  <c:v>114.8</c:v>
                </c:pt>
              </c:numCache>
            </c:numRef>
          </c:val>
        </c:ser>
        <c:dLbls>
          <c:showLegendKey val="0"/>
          <c:showVal val="0"/>
          <c:showCatName val="0"/>
          <c:showSerName val="0"/>
          <c:showPercent val="0"/>
          <c:showBubbleSize val="0"/>
        </c:dLbls>
        <c:gapWidth val="180"/>
        <c:overlap val="-90"/>
        <c:axId val="217092632"/>
        <c:axId val="2164904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092632"/>
        <c:axId val="216490448"/>
      </c:lineChart>
      <c:catAx>
        <c:axId val="217092632"/>
        <c:scaling>
          <c:orientation val="minMax"/>
        </c:scaling>
        <c:delete val="0"/>
        <c:axPos val="b"/>
        <c:numFmt formatCode="ge" sourceLinked="1"/>
        <c:majorTickMark val="none"/>
        <c:minorTickMark val="none"/>
        <c:tickLblPos val="none"/>
        <c:crossAx val="216490448"/>
        <c:crosses val="autoZero"/>
        <c:auto val="0"/>
        <c:lblAlgn val="ctr"/>
        <c:lblOffset val="100"/>
        <c:noMultiLvlLbl val="1"/>
      </c:catAx>
      <c:valAx>
        <c:axId val="21649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092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112.9</c:v>
                </c:pt>
                <c:pt idx="1">
                  <c:v>115.7</c:v>
                </c:pt>
                <c:pt idx="2">
                  <c:v>111.3</c:v>
                </c:pt>
                <c:pt idx="3">
                  <c:v>116</c:v>
                </c:pt>
                <c:pt idx="4">
                  <c:v>113.1</c:v>
                </c:pt>
              </c:numCache>
            </c:numRef>
          </c:val>
        </c:ser>
        <c:dLbls>
          <c:showLegendKey val="0"/>
          <c:showVal val="0"/>
          <c:showCatName val="0"/>
          <c:showSerName val="0"/>
          <c:showPercent val="0"/>
          <c:showBubbleSize val="0"/>
        </c:dLbls>
        <c:gapWidth val="180"/>
        <c:overlap val="-90"/>
        <c:axId val="217700816"/>
        <c:axId val="21770120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700816"/>
        <c:axId val="217701200"/>
      </c:lineChart>
      <c:catAx>
        <c:axId val="217700816"/>
        <c:scaling>
          <c:orientation val="minMax"/>
        </c:scaling>
        <c:delete val="0"/>
        <c:axPos val="b"/>
        <c:numFmt formatCode="ge" sourceLinked="1"/>
        <c:majorTickMark val="none"/>
        <c:minorTickMark val="none"/>
        <c:tickLblPos val="none"/>
        <c:crossAx val="217701200"/>
        <c:crosses val="autoZero"/>
        <c:auto val="0"/>
        <c:lblAlgn val="ctr"/>
        <c:lblOffset val="100"/>
        <c:noMultiLvlLbl val="1"/>
      </c:catAx>
      <c:valAx>
        <c:axId val="21770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0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1028</c:v>
                </c:pt>
                <c:pt idx="1">
                  <c:v>1005.5</c:v>
                </c:pt>
                <c:pt idx="2">
                  <c:v>618.29999999999995</c:v>
                </c:pt>
                <c:pt idx="3">
                  <c:v>980.2</c:v>
                </c:pt>
                <c:pt idx="4">
                  <c:v>1051.5</c:v>
                </c:pt>
              </c:numCache>
            </c:numRef>
          </c:val>
        </c:ser>
        <c:dLbls>
          <c:showLegendKey val="0"/>
          <c:showVal val="0"/>
          <c:showCatName val="0"/>
          <c:showSerName val="0"/>
          <c:showPercent val="0"/>
          <c:showBubbleSize val="0"/>
        </c:dLbls>
        <c:gapWidth val="180"/>
        <c:overlap val="-90"/>
        <c:axId val="217861040"/>
        <c:axId val="2178614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861040"/>
        <c:axId val="217861424"/>
      </c:lineChart>
      <c:catAx>
        <c:axId val="217861040"/>
        <c:scaling>
          <c:orientation val="minMax"/>
        </c:scaling>
        <c:delete val="0"/>
        <c:axPos val="b"/>
        <c:numFmt formatCode="ge" sourceLinked="1"/>
        <c:majorTickMark val="none"/>
        <c:minorTickMark val="none"/>
        <c:tickLblPos val="none"/>
        <c:crossAx val="217861424"/>
        <c:crosses val="autoZero"/>
        <c:auto val="0"/>
        <c:lblAlgn val="ctr"/>
        <c:lblOffset val="100"/>
        <c:noMultiLvlLbl val="1"/>
      </c:catAx>
      <c:valAx>
        <c:axId val="21786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6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7364.3</c:v>
                </c:pt>
                <c:pt idx="1">
                  <c:v>10947.6</c:v>
                </c:pt>
                <c:pt idx="2">
                  <c:v>8165.9</c:v>
                </c:pt>
                <c:pt idx="3">
                  <c:v>6890.4</c:v>
                </c:pt>
                <c:pt idx="4">
                  <c:v>7277.6</c:v>
                </c:pt>
              </c:numCache>
            </c:numRef>
          </c:val>
        </c:ser>
        <c:dLbls>
          <c:showLegendKey val="0"/>
          <c:showVal val="0"/>
          <c:showCatName val="0"/>
          <c:showSerName val="0"/>
          <c:showPercent val="0"/>
          <c:showBubbleSize val="0"/>
        </c:dLbls>
        <c:gapWidth val="180"/>
        <c:overlap val="-90"/>
        <c:axId val="216264424"/>
        <c:axId val="21626481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6264424"/>
        <c:axId val="216264816"/>
      </c:lineChart>
      <c:catAx>
        <c:axId val="216264424"/>
        <c:scaling>
          <c:orientation val="minMax"/>
        </c:scaling>
        <c:delete val="0"/>
        <c:axPos val="b"/>
        <c:numFmt formatCode="ge" sourceLinked="1"/>
        <c:majorTickMark val="none"/>
        <c:minorTickMark val="none"/>
        <c:tickLblPos val="none"/>
        <c:crossAx val="216264816"/>
        <c:crosses val="autoZero"/>
        <c:auto val="0"/>
        <c:lblAlgn val="ctr"/>
        <c:lblOffset val="100"/>
        <c:noMultiLvlLbl val="1"/>
      </c:catAx>
      <c:valAx>
        <c:axId val="21626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64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353267</c:v>
                </c:pt>
                <c:pt idx="1">
                  <c:v>344913</c:v>
                </c:pt>
                <c:pt idx="2">
                  <c:v>307873</c:v>
                </c:pt>
                <c:pt idx="3">
                  <c:v>551658</c:v>
                </c:pt>
                <c:pt idx="4">
                  <c:v>438485</c:v>
                </c:pt>
              </c:numCache>
            </c:numRef>
          </c:val>
        </c:ser>
        <c:dLbls>
          <c:showLegendKey val="0"/>
          <c:showVal val="0"/>
          <c:showCatName val="0"/>
          <c:showSerName val="0"/>
          <c:showPercent val="0"/>
          <c:showBubbleSize val="0"/>
        </c:dLbls>
        <c:gapWidth val="180"/>
        <c:overlap val="-90"/>
        <c:axId val="217798744"/>
        <c:axId val="21779913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7798744"/>
        <c:axId val="217799136"/>
      </c:lineChart>
      <c:catAx>
        <c:axId val="217798744"/>
        <c:scaling>
          <c:orientation val="minMax"/>
        </c:scaling>
        <c:delete val="0"/>
        <c:axPos val="b"/>
        <c:numFmt formatCode="ge" sourceLinked="1"/>
        <c:majorTickMark val="none"/>
        <c:minorTickMark val="none"/>
        <c:tickLblPos val="none"/>
        <c:crossAx val="217799136"/>
        <c:crosses val="autoZero"/>
        <c:auto val="0"/>
        <c:lblAlgn val="ctr"/>
        <c:lblOffset val="100"/>
        <c:noMultiLvlLbl val="1"/>
      </c:catAx>
      <c:valAx>
        <c:axId val="2177991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98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34.299999999999997</c:v>
                </c:pt>
                <c:pt idx="1">
                  <c:v>22.8</c:v>
                </c:pt>
                <c:pt idx="2">
                  <c:v>31.8</c:v>
                </c:pt>
                <c:pt idx="3">
                  <c:v>36.4</c:v>
                </c:pt>
                <c:pt idx="4">
                  <c:v>37.299999999999997</c:v>
                </c:pt>
              </c:numCache>
            </c:numRef>
          </c:val>
        </c:ser>
        <c:dLbls>
          <c:showLegendKey val="0"/>
          <c:showVal val="0"/>
          <c:showCatName val="0"/>
          <c:showSerName val="0"/>
          <c:showPercent val="0"/>
          <c:showBubbleSize val="0"/>
        </c:dLbls>
        <c:gapWidth val="180"/>
        <c:overlap val="-90"/>
        <c:axId val="217800312"/>
        <c:axId val="21780070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7800312"/>
        <c:axId val="217800704"/>
      </c:lineChart>
      <c:catAx>
        <c:axId val="217800312"/>
        <c:scaling>
          <c:orientation val="minMax"/>
        </c:scaling>
        <c:delete val="0"/>
        <c:axPos val="b"/>
        <c:numFmt formatCode="ge" sourceLinked="1"/>
        <c:majorTickMark val="none"/>
        <c:minorTickMark val="none"/>
        <c:tickLblPos val="none"/>
        <c:crossAx val="217800704"/>
        <c:crosses val="autoZero"/>
        <c:auto val="0"/>
        <c:lblAlgn val="ctr"/>
        <c:lblOffset val="100"/>
        <c:noMultiLvlLbl val="1"/>
      </c:catAx>
      <c:valAx>
        <c:axId val="21780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0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12.6</c:v>
                </c:pt>
                <c:pt idx="1">
                  <c:v>15.3</c:v>
                </c:pt>
                <c:pt idx="2">
                  <c:v>10.5</c:v>
                </c:pt>
                <c:pt idx="3">
                  <c:v>9.6999999999999993</c:v>
                </c:pt>
                <c:pt idx="4">
                  <c:v>10</c:v>
                </c:pt>
              </c:numCache>
            </c:numRef>
          </c:val>
        </c:ser>
        <c:dLbls>
          <c:showLegendKey val="0"/>
          <c:showVal val="0"/>
          <c:showCatName val="0"/>
          <c:showSerName val="0"/>
          <c:showPercent val="0"/>
          <c:showBubbleSize val="0"/>
        </c:dLbls>
        <c:gapWidth val="180"/>
        <c:overlap val="-90"/>
        <c:axId val="217801488"/>
        <c:axId val="21837727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7801488"/>
        <c:axId val="218377272"/>
      </c:lineChart>
      <c:catAx>
        <c:axId val="217801488"/>
        <c:scaling>
          <c:orientation val="minMax"/>
        </c:scaling>
        <c:delete val="0"/>
        <c:axPos val="b"/>
        <c:numFmt formatCode="ge" sourceLinked="1"/>
        <c:majorTickMark val="none"/>
        <c:minorTickMark val="none"/>
        <c:tickLblPos val="none"/>
        <c:crossAx val="218377272"/>
        <c:crosses val="autoZero"/>
        <c:auto val="0"/>
        <c:lblAlgn val="ctr"/>
        <c:lblOffset val="100"/>
        <c:noMultiLvlLbl val="1"/>
      </c:catAx>
      <c:valAx>
        <c:axId val="21837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0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98.6</c:v>
                </c:pt>
                <c:pt idx="1">
                  <c:v>87.1</c:v>
                </c:pt>
                <c:pt idx="2">
                  <c:v>75.5</c:v>
                </c:pt>
                <c:pt idx="3">
                  <c:v>65.599999999999994</c:v>
                </c:pt>
                <c:pt idx="4">
                  <c:v>71.2</c:v>
                </c:pt>
              </c:numCache>
            </c:numRef>
          </c:val>
        </c:ser>
        <c:dLbls>
          <c:showLegendKey val="0"/>
          <c:showVal val="0"/>
          <c:showCatName val="0"/>
          <c:showSerName val="0"/>
          <c:showPercent val="0"/>
          <c:showBubbleSize val="0"/>
        </c:dLbls>
        <c:gapWidth val="180"/>
        <c:overlap val="-90"/>
        <c:axId val="218378056"/>
        <c:axId val="21837844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8378056"/>
        <c:axId val="218378448"/>
      </c:lineChart>
      <c:catAx>
        <c:axId val="218378056"/>
        <c:scaling>
          <c:orientation val="minMax"/>
        </c:scaling>
        <c:delete val="0"/>
        <c:axPos val="b"/>
        <c:numFmt formatCode="ge" sourceLinked="1"/>
        <c:majorTickMark val="none"/>
        <c:minorTickMark val="none"/>
        <c:tickLblPos val="none"/>
        <c:crossAx val="218378448"/>
        <c:crosses val="autoZero"/>
        <c:auto val="0"/>
        <c:lblAlgn val="ctr"/>
        <c:lblOffset val="100"/>
        <c:noMultiLvlLbl val="1"/>
      </c:catAx>
      <c:valAx>
        <c:axId val="21837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7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62.5</c:v>
                </c:pt>
                <c:pt idx="1">
                  <c:v>62.9</c:v>
                </c:pt>
                <c:pt idx="2">
                  <c:v>66.900000000000006</c:v>
                </c:pt>
                <c:pt idx="3">
                  <c:v>69.099999999999994</c:v>
                </c:pt>
                <c:pt idx="4">
                  <c:v>69.3</c:v>
                </c:pt>
              </c:numCache>
            </c:numRef>
          </c:val>
        </c:ser>
        <c:dLbls>
          <c:showLegendKey val="0"/>
          <c:showVal val="0"/>
          <c:showCatName val="0"/>
          <c:showSerName val="0"/>
          <c:showPercent val="0"/>
          <c:showBubbleSize val="0"/>
        </c:dLbls>
        <c:gapWidth val="180"/>
        <c:overlap val="-90"/>
        <c:axId val="217798352"/>
        <c:axId val="21779796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7798352"/>
        <c:axId val="217797960"/>
      </c:lineChart>
      <c:catAx>
        <c:axId val="217798352"/>
        <c:scaling>
          <c:orientation val="minMax"/>
        </c:scaling>
        <c:delete val="0"/>
        <c:axPos val="b"/>
        <c:numFmt formatCode="ge" sourceLinked="1"/>
        <c:majorTickMark val="none"/>
        <c:minorTickMark val="none"/>
        <c:tickLblPos val="none"/>
        <c:crossAx val="217797960"/>
        <c:crosses val="autoZero"/>
        <c:auto val="0"/>
        <c:lblAlgn val="ctr"/>
        <c:lblOffset val="100"/>
        <c:noMultiLvlLbl val="1"/>
      </c:catAx>
      <c:valAx>
        <c:axId val="21779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798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1.1000000000000001</c:v>
                </c:pt>
                <c:pt idx="1">
                  <c:v>12.3</c:v>
                </c:pt>
                <c:pt idx="2">
                  <c:v>10.7</c:v>
                </c:pt>
                <c:pt idx="3">
                  <c:v>10.199999999999999</c:v>
                </c:pt>
                <c:pt idx="4">
                  <c:v>10.5</c:v>
                </c:pt>
              </c:numCache>
            </c:numRef>
          </c:val>
        </c:ser>
        <c:dLbls>
          <c:showLegendKey val="0"/>
          <c:showVal val="0"/>
          <c:showCatName val="0"/>
          <c:showSerName val="0"/>
          <c:showPercent val="0"/>
          <c:showBubbleSize val="0"/>
        </c:dLbls>
        <c:gapWidth val="180"/>
        <c:overlap val="-90"/>
        <c:axId val="217799920"/>
        <c:axId val="21837962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7799920"/>
        <c:axId val="218379624"/>
      </c:lineChart>
      <c:catAx>
        <c:axId val="217799920"/>
        <c:scaling>
          <c:orientation val="minMax"/>
        </c:scaling>
        <c:delete val="0"/>
        <c:axPos val="b"/>
        <c:numFmt formatCode="ge" sourceLinked="1"/>
        <c:majorTickMark val="none"/>
        <c:minorTickMark val="none"/>
        <c:tickLblPos val="none"/>
        <c:crossAx val="218379624"/>
        <c:crosses val="autoZero"/>
        <c:auto val="0"/>
        <c:lblAlgn val="ctr"/>
        <c:lblOffset val="100"/>
        <c:noMultiLvlLbl val="1"/>
      </c:catAx>
      <c:valAx>
        <c:axId val="21837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99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34.799999999999997</c:v>
                </c:pt>
                <c:pt idx="1">
                  <c:v>22.9</c:v>
                </c:pt>
                <c:pt idx="2">
                  <c:v>32.299999999999997</c:v>
                </c:pt>
                <c:pt idx="3">
                  <c:v>37.299999999999997</c:v>
                </c:pt>
                <c:pt idx="4">
                  <c:v>38.200000000000003</c:v>
                </c:pt>
              </c:numCache>
            </c:numRef>
          </c:val>
        </c:ser>
        <c:dLbls>
          <c:showLegendKey val="0"/>
          <c:showVal val="0"/>
          <c:showCatName val="0"/>
          <c:showSerName val="0"/>
          <c:showPercent val="0"/>
          <c:showBubbleSize val="0"/>
        </c:dLbls>
        <c:gapWidth val="180"/>
        <c:overlap val="-90"/>
        <c:axId val="218380408"/>
        <c:axId val="21838080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8380408"/>
        <c:axId val="218380800"/>
      </c:lineChart>
      <c:catAx>
        <c:axId val="218380408"/>
        <c:scaling>
          <c:orientation val="minMax"/>
        </c:scaling>
        <c:delete val="0"/>
        <c:axPos val="b"/>
        <c:numFmt formatCode="ge" sourceLinked="1"/>
        <c:majorTickMark val="none"/>
        <c:minorTickMark val="none"/>
        <c:tickLblPos val="none"/>
        <c:crossAx val="218380800"/>
        <c:crosses val="autoZero"/>
        <c:auto val="0"/>
        <c:lblAlgn val="ctr"/>
        <c:lblOffset val="100"/>
        <c:noMultiLvlLbl val="1"/>
      </c:catAx>
      <c:valAx>
        <c:axId val="21838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80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12.4</c:v>
                </c:pt>
                <c:pt idx="1">
                  <c:v>15.5</c:v>
                </c:pt>
                <c:pt idx="2">
                  <c:v>10.4</c:v>
                </c:pt>
                <c:pt idx="3">
                  <c:v>6.4</c:v>
                </c:pt>
                <c:pt idx="4">
                  <c:v>8.6</c:v>
                </c:pt>
              </c:numCache>
            </c:numRef>
          </c:val>
        </c:ser>
        <c:dLbls>
          <c:showLegendKey val="0"/>
          <c:showVal val="0"/>
          <c:showCatName val="0"/>
          <c:showSerName val="0"/>
          <c:showPercent val="0"/>
          <c:showBubbleSize val="0"/>
        </c:dLbls>
        <c:gapWidth val="180"/>
        <c:overlap val="-90"/>
        <c:axId val="138565256"/>
        <c:axId val="21800141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138565256"/>
        <c:axId val="218001416"/>
      </c:lineChart>
      <c:catAx>
        <c:axId val="138565256"/>
        <c:scaling>
          <c:orientation val="minMax"/>
        </c:scaling>
        <c:delete val="0"/>
        <c:axPos val="b"/>
        <c:numFmt formatCode="ge" sourceLinked="1"/>
        <c:majorTickMark val="none"/>
        <c:minorTickMark val="none"/>
        <c:tickLblPos val="none"/>
        <c:crossAx val="218001416"/>
        <c:crosses val="autoZero"/>
        <c:auto val="0"/>
        <c:lblAlgn val="ctr"/>
        <c:lblOffset val="100"/>
        <c:noMultiLvlLbl val="1"/>
      </c:catAx>
      <c:valAx>
        <c:axId val="21800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8565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85.9</c:v>
                </c:pt>
                <c:pt idx="1">
                  <c:v>77.099999999999994</c:v>
                </c:pt>
                <c:pt idx="2">
                  <c:v>66.7</c:v>
                </c:pt>
                <c:pt idx="3">
                  <c:v>57.4</c:v>
                </c:pt>
                <c:pt idx="4">
                  <c:v>65.2</c:v>
                </c:pt>
              </c:numCache>
            </c:numRef>
          </c:val>
        </c:ser>
        <c:dLbls>
          <c:showLegendKey val="0"/>
          <c:showVal val="0"/>
          <c:showCatName val="0"/>
          <c:showSerName val="0"/>
          <c:showPercent val="0"/>
          <c:showBubbleSize val="0"/>
        </c:dLbls>
        <c:gapWidth val="180"/>
        <c:overlap val="-90"/>
        <c:axId val="218002200"/>
        <c:axId val="21800259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18002200"/>
        <c:axId val="218002592"/>
      </c:lineChart>
      <c:catAx>
        <c:axId val="218002200"/>
        <c:scaling>
          <c:orientation val="minMax"/>
        </c:scaling>
        <c:delete val="0"/>
        <c:axPos val="b"/>
        <c:numFmt formatCode="ge" sourceLinked="1"/>
        <c:majorTickMark val="none"/>
        <c:minorTickMark val="none"/>
        <c:tickLblPos val="none"/>
        <c:crossAx val="218002592"/>
        <c:crosses val="autoZero"/>
        <c:auto val="0"/>
        <c:lblAlgn val="ctr"/>
        <c:lblOffset val="100"/>
        <c:noMultiLvlLbl val="1"/>
      </c:catAx>
      <c:valAx>
        <c:axId val="21800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002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63.7</c:v>
                </c:pt>
                <c:pt idx="1">
                  <c:v>64.099999999999994</c:v>
                </c:pt>
                <c:pt idx="2">
                  <c:v>67.5</c:v>
                </c:pt>
                <c:pt idx="3">
                  <c:v>69.599999999999994</c:v>
                </c:pt>
                <c:pt idx="4">
                  <c:v>69.7</c:v>
                </c:pt>
              </c:numCache>
            </c:numRef>
          </c:val>
        </c:ser>
        <c:dLbls>
          <c:showLegendKey val="0"/>
          <c:showVal val="0"/>
          <c:showCatName val="0"/>
          <c:showSerName val="0"/>
          <c:showPercent val="0"/>
          <c:showBubbleSize val="0"/>
        </c:dLbls>
        <c:gapWidth val="180"/>
        <c:overlap val="-90"/>
        <c:axId val="218003376"/>
        <c:axId val="218003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18003376"/>
        <c:axId val="218003768"/>
      </c:lineChart>
      <c:catAx>
        <c:axId val="218003376"/>
        <c:scaling>
          <c:orientation val="minMax"/>
        </c:scaling>
        <c:delete val="0"/>
        <c:axPos val="b"/>
        <c:numFmt formatCode="ge" sourceLinked="1"/>
        <c:majorTickMark val="none"/>
        <c:minorTickMark val="none"/>
        <c:tickLblPos val="none"/>
        <c:crossAx val="218003768"/>
        <c:crosses val="autoZero"/>
        <c:auto val="0"/>
        <c:lblAlgn val="ctr"/>
        <c:lblOffset val="100"/>
        <c:noMultiLvlLbl val="1"/>
      </c:catAx>
      <c:valAx>
        <c:axId val="21800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0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9.1999999999999993</c:v>
                </c:pt>
                <c:pt idx="2">
                  <c:v>8.3000000000000007</c:v>
                </c:pt>
                <c:pt idx="3">
                  <c:v>9.4</c:v>
                </c:pt>
                <c:pt idx="4">
                  <c:v>9.6999999999999993</c:v>
                </c:pt>
              </c:numCache>
            </c:numRef>
          </c:val>
        </c:ser>
        <c:dLbls>
          <c:showLegendKey val="0"/>
          <c:showVal val="0"/>
          <c:showCatName val="0"/>
          <c:showSerName val="0"/>
          <c:showPercent val="0"/>
          <c:showBubbleSize val="0"/>
        </c:dLbls>
        <c:gapWidth val="180"/>
        <c:overlap val="-90"/>
        <c:axId val="218004552"/>
        <c:axId val="2180049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18004552"/>
        <c:axId val="218004944"/>
      </c:lineChart>
      <c:catAx>
        <c:axId val="218004552"/>
        <c:scaling>
          <c:orientation val="minMax"/>
        </c:scaling>
        <c:delete val="0"/>
        <c:axPos val="b"/>
        <c:numFmt formatCode="ge" sourceLinked="1"/>
        <c:majorTickMark val="none"/>
        <c:minorTickMark val="none"/>
        <c:tickLblPos val="none"/>
        <c:crossAx val="218004944"/>
        <c:crosses val="autoZero"/>
        <c:auto val="0"/>
        <c:lblAlgn val="ctr"/>
        <c:lblOffset val="100"/>
        <c:noMultiLvlLbl val="1"/>
      </c:catAx>
      <c:valAx>
        <c:axId val="21800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0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831496"/>
        <c:axId val="21883188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831496"/>
        <c:axId val="218831888"/>
      </c:lineChart>
      <c:catAx>
        <c:axId val="218831496"/>
        <c:scaling>
          <c:orientation val="minMax"/>
        </c:scaling>
        <c:delete val="0"/>
        <c:axPos val="b"/>
        <c:numFmt formatCode="ge" sourceLinked="1"/>
        <c:majorTickMark val="none"/>
        <c:minorTickMark val="none"/>
        <c:tickLblPos val="none"/>
        <c:crossAx val="218831888"/>
        <c:crosses val="autoZero"/>
        <c:auto val="0"/>
        <c:lblAlgn val="ctr"/>
        <c:lblOffset val="100"/>
        <c:noMultiLvlLbl val="1"/>
      </c:catAx>
      <c:valAx>
        <c:axId val="21883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3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832672"/>
        <c:axId val="21883306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832672"/>
        <c:axId val="218833064"/>
      </c:lineChart>
      <c:catAx>
        <c:axId val="218832672"/>
        <c:scaling>
          <c:orientation val="minMax"/>
        </c:scaling>
        <c:delete val="0"/>
        <c:axPos val="b"/>
        <c:numFmt formatCode="ge" sourceLinked="1"/>
        <c:majorTickMark val="none"/>
        <c:minorTickMark val="none"/>
        <c:tickLblPos val="none"/>
        <c:crossAx val="218833064"/>
        <c:crosses val="autoZero"/>
        <c:auto val="0"/>
        <c:lblAlgn val="ctr"/>
        <c:lblOffset val="100"/>
        <c:noMultiLvlLbl val="1"/>
      </c:catAx>
      <c:valAx>
        <c:axId val="21883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3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834240"/>
        <c:axId val="2188346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834240"/>
        <c:axId val="218834632"/>
      </c:lineChart>
      <c:catAx>
        <c:axId val="218834240"/>
        <c:scaling>
          <c:orientation val="minMax"/>
        </c:scaling>
        <c:delete val="0"/>
        <c:axPos val="b"/>
        <c:numFmt formatCode="ge" sourceLinked="1"/>
        <c:majorTickMark val="none"/>
        <c:minorTickMark val="none"/>
        <c:tickLblPos val="none"/>
        <c:crossAx val="218834632"/>
        <c:crosses val="autoZero"/>
        <c:auto val="0"/>
        <c:lblAlgn val="ctr"/>
        <c:lblOffset val="100"/>
        <c:noMultiLvlLbl val="1"/>
      </c:catAx>
      <c:valAx>
        <c:axId val="21883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3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9696"/>
        <c:axId val="3497000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9696"/>
        <c:axId val="349700088"/>
      </c:lineChart>
      <c:catAx>
        <c:axId val="349699696"/>
        <c:scaling>
          <c:orientation val="minMax"/>
        </c:scaling>
        <c:delete val="0"/>
        <c:axPos val="b"/>
        <c:numFmt formatCode="ge" sourceLinked="1"/>
        <c:majorTickMark val="none"/>
        <c:minorTickMark val="none"/>
        <c:tickLblPos val="none"/>
        <c:crossAx val="349700088"/>
        <c:crosses val="autoZero"/>
        <c:auto val="0"/>
        <c:lblAlgn val="ctr"/>
        <c:lblOffset val="100"/>
        <c:noMultiLvlLbl val="1"/>
      </c:catAx>
      <c:valAx>
        <c:axId val="349700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00872"/>
        <c:axId val="34970126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00872"/>
        <c:axId val="349701264"/>
      </c:lineChart>
      <c:catAx>
        <c:axId val="349700872"/>
        <c:scaling>
          <c:orientation val="minMax"/>
        </c:scaling>
        <c:delete val="0"/>
        <c:axPos val="b"/>
        <c:numFmt formatCode="ge" sourceLinked="1"/>
        <c:majorTickMark val="none"/>
        <c:minorTickMark val="none"/>
        <c:tickLblPos val="none"/>
        <c:crossAx val="349701264"/>
        <c:crosses val="autoZero"/>
        <c:auto val="0"/>
        <c:lblAlgn val="ctr"/>
        <c:lblOffset val="100"/>
        <c:noMultiLvlLbl val="1"/>
      </c:catAx>
      <c:valAx>
        <c:axId val="34970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16.2</c:v>
                </c:pt>
                <c:pt idx="1">
                  <c:v>18.600000000000001</c:v>
                </c:pt>
                <c:pt idx="2">
                  <c:v>14.5</c:v>
                </c:pt>
                <c:pt idx="3">
                  <c:v>4.5999999999999996</c:v>
                </c:pt>
                <c:pt idx="4">
                  <c:v>5.0999999999999996</c:v>
                </c:pt>
              </c:numCache>
            </c:numRef>
          </c:val>
        </c:ser>
        <c:dLbls>
          <c:showLegendKey val="0"/>
          <c:showVal val="0"/>
          <c:showCatName val="0"/>
          <c:showSerName val="0"/>
          <c:showPercent val="0"/>
          <c:showBubbleSize val="0"/>
        </c:dLbls>
        <c:gapWidth val="180"/>
        <c:overlap val="-90"/>
        <c:axId val="349702048"/>
        <c:axId val="34970244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349702048"/>
        <c:axId val="349702440"/>
      </c:lineChart>
      <c:catAx>
        <c:axId val="349702048"/>
        <c:scaling>
          <c:orientation val="minMax"/>
        </c:scaling>
        <c:delete val="0"/>
        <c:axPos val="b"/>
        <c:numFmt formatCode="ge" sourceLinked="1"/>
        <c:majorTickMark val="none"/>
        <c:minorTickMark val="none"/>
        <c:tickLblPos val="none"/>
        <c:crossAx val="349702440"/>
        <c:crosses val="autoZero"/>
        <c:auto val="0"/>
        <c:lblAlgn val="ctr"/>
        <c:lblOffset val="100"/>
        <c:noMultiLvlLbl val="1"/>
      </c:catAx>
      <c:valAx>
        <c:axId val="34970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16.600000000000001</c:v>
                </c:pt>
                <c:pt idx="1">
                  <c:v>11</c:v>
                </c:pt>
                <c:pt idx="2">
                  <c:v>14.3</c:v>
                </c:pt>
                <c:pt idx="3">
                  <c:v>46.2</c:v>
                </c:pt>
                <c:pt idx="4">
                  <c:v>33.4</c:v>
                </c:pt>
              </c:numCache>
            </c:numRef>
          </c:val>
        </c:ser>
        <c:dLbls>
          <c:showLegendKey val="0"/>
          <c:showVal val="0"/>
          <c:showCatName val="0"/>
          <c:showSerName val="0"/>
          <c:showPercent val="0"/>
          <c:showBubbleSize val="0"/>
        </c:dLbls>
        <c:gapWidth val="180"/>
        <c:overlap val="-90"/>
        <c:axId val="349703224"/>
        <c:axId val="21867708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349703224"/>
        <c:axId val="218677088"/>
      </c:lineChart>
      <c:catAx>
        <c:axId val="349703224"/>
        <c:scaling>
          <c:orientation val="minMax"/>
        </c:scaling>
        <c:delete val="0"/>
        <c:axPos val="b"/>
        <c:numFmt formatCode="ge" sourceLinked="1"/>
        <c:majorTickMark val="none"/>
        <c:minorTickMark val="none"/>
        <c:tickLblPos val="none"/>
        <c:crossAx val="218677088"/>
        <c:crosses val="autoZero"/>
        <c:auto val="0"/>
        <c:lblAlgn val="ctr"/>
        <c:lblOffset val="100"/>
        <c:noMultiLvlLbl val="1"/>
      </c:catAx>
      <c:valAx>
        <c:axId val="21867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677.1</c:v>
                </c:pt>
                <c:pt idx="1">
                  <c:v>370.5</c:v>
                </c:pt>
                <c:pt idx="2">
                  <c:v>408.7</c:v>
                </c:pt>
                <c:pt idx="3">
                  <c:v>1074.8</c:v>
                </c:pt>
                <c:pt idx="4">
                  <c:v>775.6</c:v>
                </c:pt>
              </c:numCache>
            </c:numRef>
          </c:val>
        </c:ser>
        <c:dLbls>
          <c:showLegendKey val="0"/>
          <c:showVal val="0"/>
          <c:showCatName val="0"/>
          <c:showSerName val="0"/>
          <c:showPercent val="0"/>
          <c:showBubbleSize val="0"/>
        </c:dLbls>
        <c:gapWidth val="180"/>
        <c:overlap val="-90"/>
        <c:axId val="218677872"/>
        <c:axId val="21867826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218677872"/>
        <c:axId val="218678264"/>
      </c:lineChart>
      <c:catAx>
        <c:axId val="218677872"/>
        <c:scaling>
          <c:orientation val="minMax"/>
        </c:scaling>
        <c:delete val="0"/>
        <c:axPos val="b"/>
        <c:numFmt formatCode="ge" sourceLinked="1"/>
        <c:majorTickMark val="none"/>
        <c:minorTickMark val="none"/>
        <c:tickLblPos val="none"/>
        <c:crossAx val="218678264"/>
        <c:crosses val="autoZero"/>
        <c:auto val="0"/>
        <c:lblAlgn val="ctr"/>
        <c:lblOffset val="100"/>
        <c:noMultiLvlLbl val="1"/>
      </c:catAx>
      <c:valAx>
        <c:axId val="21867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7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25.5</c:v>
                </c:pt>
                <c:pt idx="1">
                  <c:v>28.9</c:v>
                </c:pt>
                <c:pt idx="2">
                  <c:v>49.5</c:v>
                </c:pt>
                <c:pt idx="3">
                  <c:v>54.6</c:v>
                </c:pt>
                <c:pt idx="4">
                  <c:v>58.9</c:v>
                </c:pt>
              </c:numCache>
            </c:numRef>
          </c:val>
        </c:ser>
        <c:dLbls>
          <c:showLegendKey val="0"/>
          <c:showVal val="0"/>
          <c:showCatName val="0"/>
          <c:showSerName val="0"/>
          <c:showPercent val="0"/>
          <c:showBubbleSize val="0"/>
        </c:dLbls>
        <c:gapWidth val="180"/>
        <c:overlap val="-90"/>
        <c:axId val="218679048"/>
        <c:axId val="2186794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218679048"/>
        <c:axId val="218679440"/>
      </c:lineChart>
      <c:catAx>
        <c:axId val="218679048"/>
        <c:scaling>
          <c:orientation val="minMax"/>
        </c:scaling>
        <c:delete val="0"/>
        <c:axPos val="b"/>
        <c:numFmt formatCode="ge" sourceLinked="1"/>
        <c:majorTickMark val="none"/>
        <c:minorTickMark val="none"/>
        <c:tickLblPos val="none"/>
        <c:crossAx val="218679440"/>
        <c:crosses val="autoZero"/>
        <c:auto val="0"/>
        <c:lblAlgn val="ctr"/>
        <c:lblOffset val="100"/>
        <c:noMultiLvlLbl val="1"/>
      </c:catAx>
      <c:valAx>
        <c:axId val="21867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790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48.6</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18680224"/>
        <c:axId val="21868061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680224"/>
        <c:axId val="218680616"/>
      </c:lineChart>
      <c:catAx>
        <c:axId val="218680224"/>
        <c:scaling>
          <c:orientation val="minMax"/>
        </c:scaling>
        <c:delete val="0"/>
        <c:axPos val="b"/>
        <c:numFmt formatCode="ge" sourceLinked="1"/>
        <c:majorTickMark val="none"/>
        <c:minorTickMark val="none"/>
        <c:tickLblPos val="none"/>
        <c:crossAx val="218680616"/>
        <c:crosses val="autoZero"/>
        <c:auto val="0"/>
        <c:lblAlgn val="ctr"/>
        <c:lblOffset val="100"/>
        <c:noMultiLvlLbl val="1"/>
      </c:catAx>
      <c:valAx>
        <c:axId val="218680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80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787032"/>
        <c:axId val="21878742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787032"/>
        <c:axId val="218787424"/>
      </c:lineChart>
      <c:catAx>
        <c:axId val="218787032"/>
        <c:scaling>
          <c:orientation val="minMax"/>
        </c:scaling>
        <c:delete val="0"/>
        <c:axPos val="b"/>
        <c:numFmt formatCode="ge" sourceLinked="1"/>
        <c:majorTickMark val="none"/>
        <c:minorTickMark val="none"/>
        <c:tickLblPos val="none"/>
        <c:crossAx val="218787424"/>
        <c:crosses val="autoZero"/>
        <c:auto val="0"/>
        <c:lblAlgn val="ctr"/>
        <c:lblOffset val="100"/>
        <c:noMultiLvlLbl val="1"/>
      </c:catAx>
      <c:valAx>
        <c:axId val="21878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87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788208"/>
        <c:axId val="21878860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788208"/>
        <c:axId val="218788600"/>
      </c:lineChart>
      <c:catAx>
        <c:axId val="218788208"/>
        <c:scaling>
          <c:orientation val="minMax"/>
        </c:scaling>
        <c:delete val="0"/>
        <c:axPos val="b"/>
        <c:numFmt formatCode="ge" sourceLinked="1"/>
        <c:majorTickMark val="none"/>
        <c:minorTickMark val="none"/>
        <c:tickLblPos val="none"/>
        <c:crossAx val="218788600"/>
        <c:crosses val="autoZero"/>
        <c:auto val="0"/>
        <c:lblAlgn val="ctr"/>
        <c:lblOffset val="100"/>
        <c:noMultiLvlLbl val="1"/>
      </c:catAx>
      <c:valAx>
        <c:axId val="218788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8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789384"/>
        <c:axId val="2187897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789384"/>
        <c:axId val="218789776"/>
      </c:lineChart>
      <c:catAx>
        <c:axId val="218789384"/>
        <c:scaling>
          <c:orientation val="minMax"/>
        </c:scaling>
        <c:delete val="0"/>
        <c:axPos val="b"/>
        <c:numFmt formatCode="ge" sourceLinked="1"/>
        <c:majorTickMark val="none"/>
        <c:minorTickMark val="none"/>
        <c:tickLblPos val="none"/>
        <c:crossAx val="218789776"/>
        <c:crosses val="autoZero"/>
        <c:auto val="0"/>
        <c:lblAlgn val="ctr"/>
        <c:lblOffset val="100"/>
        <c:noMultiLvlLbl val="1"/>
      </c:catAx>
      <c:valAx>
        <c:axId val="21878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89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9456"/>
        <c:axId val="3498598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9456"/>
        <c:axId val="349859848"/>
      </c:lineChart>
      <c:catAx>
        <c:axId val="349859456"/>
        <c:scaling>
          <c:orientation val="minMax"/>
        </c:scaling>
        <c:delete val="0"/>
        <c:axPos val="b"/>
        <c:numFmt formatCode="ge" sourceLinked="1"/>
        <c:majorTickMark val="none"/>
        <c:minorTickMark val="none"/>
        <c:tickLblPos val="none"/>
        <c:crossAx val="349859848"/>
        <c:crosses val="autoZero"/>
        <c:auto val="0"/>
        <c:lblAlgn val="ctr"/>
        <c:lblOffset val="100"/>
        <c:noMultiLvlLbl val="1"/>
      </c:catAx>
      <c:valAx>
        <c:axId val="34985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60632"/>
        <c:axId val="34986102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60632"/>
        <c:axId val="349861024"/>
      </c:lineChart>
      <c:catAx>
        <c:axId val="349860632"/>
        <c:scaling>
          <c:orientation val="minMax"/>
        </c:scaling>
        <c:delete val="0"/>
        <c:axPos val="b"/>
        <c:numFmt formatCode="ge" sourceLinked="1"/>
        <c:majorTickMark val="none"/>
        <c:minorTickMark val="none"/>
        <c:tickLblPos val="none"/>
        <c:crossAx val="349861024"/>
        <c:crosses val="autoZero"/>
        <c:auto val="0"/>
        <c:lblAlgn val="ctr"/>
        <c:lblOffset val="100"/>
        <c:noMultiLvlLbl val="1"/>
      </c:catAx>
      <c:valAx>
        <c:axId val="3498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0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559855</xdr:colOff>
      <xdr:row>41</xdr:row>
      <xdr:rowOff>117765</xdr:rowOff>
    </xdr:from>
    <xdr:ext cx="2839239" cy="392415"/>
    <xdr:sp macro="" textlink="データ!IV9">
      <xdr:nvSpPr>
        <xdr:cNvPr id="25" name="正方形/長方形 24"/>
        <xdr:cNvSpPr/>
      </xdr:nvSpPr>
      <xdr:spPr>
        <a:xfrm>
          <a:off x="20956962"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150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61933"/>
          <a:ext cx="5171915" cy="29150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150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61933"/>
          <a:ext cx="4677627" cy="29150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150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61933"/>
          <a:ext cx="4677628" cy="29150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150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61933"/>
          <a:ext cx="4677628" cy="29150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150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61933"/>
          <a:ext cx="4677627" cy="29150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熊本県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185</v>
      </c>
      <c r="K3" s="130"/>
      <c r="L3" s="130"/>
      <c r="M3" s="130"/>
      <c r="N3" s="131">
        <f>データ!L6</f>
        <v>86.7</v>
      </c>
      <c r="O3" s="131"/>
      <c r="P3" s="131"/>
      <c r="Q3" s="132"/>
      <c r="R3" s="1"/>
      <c r="S3" s="133" t="s">
        <v>8</v>
      </c>
      <c r="T3" s="134"/>
      <c r="U3" s="134"/>
      <c r="V3" s="134"/>
      <c r="W3" s="134"/>
      <c r="X3" s="134"/>
      <c r="Y3" s="134"/>
      <c r="Z3" s="134"/>
      <c r="AA3" s="134"/>
      <c r="AB3" s="134"/>
      <c r="AC3" s="134"/>
      <c r="AD3" s="134"/>
      <c r="AE3" s="134"/>
      <c r="AF3" s="134"/>
      <c r="AG3" s="134"/>
      <c r="AH3" s="135"/>
      <c r="AI3" s="1"/>
      <c r="AJ3" s="1"/>
      <c r="AK3" s="119" t="s">
        <v>186</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7</v>
      </c>
      <c r="C5" s="143"/>
      <c r="D5" s="143"/>
      <c r="E5" s="143"/>
      <c r="F5" s="144" t="str">
        <f>データ!N6</f>
        <v>-</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165183</v>
      </c>
      <c r="G12" s="164"/>
      <c r="H12" s="163">
        <f>データ!X6</f>
        <v>108658</v>
      </c>
      <c r="I12" s="164"/>
      <c r="J12" s="163">
        <f>データ!Y6</f>
        <v>153195</v>
      </c>
      <c r="K12" s="164"/>
      <c r="L12" s="163">
        <f>データ!Z6</f>
        <v>177722</v>
      </c>
      <c r="M12" s="164"/>
      <c r="N12" s="152">
        <f>データ!AA6</f>
        <v>181566</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f>データ!AG6</f>
        <v>2135</v>
      </c>
      <c r="G14" s="164"/>
      <c r="H14" s="163">
        <f>データ!AH6</f>
        <v>2449</v>
      </c>
      <c r="I14" s="164"/>
      <c r="J14" s="163">
        <f>データ!AI6</f>
        <v>1908</v>
      </c>
      <c r="K14" s="164"/>
      <c r="L14" s="163">
        <f>データ!AJ6</f>
        <v>605</v>
      </c>
      <c r="M14" s="164"/>
      <c r="N14" s="152">
        <f>データ!AK6</f>
        <v>669</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167318</v>
      </c>
      <c r="G16" s="179"/>
      <c r="H16" s="179">
        <f>データ!AR6</f>
        <v>111107</v>
      </c>
      <c r="I16" s="179"/>
      <c r="J16" s="179">
        <f>データ!AS6</f>
        <v>155103</v>
      </c>
      <c r="K16" s="179"/>
      <c r="L16" s="179">
        <f>データ!AT6</f>
        <v>178327</v>
      </c>
      <c r="M16" s="179"/>
      <c r="N16" s="168">
        <f>データ!AU6</f>
        <v>182235</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1342800</v>
      </c>
      <c r="G19" s="182"/>
      <c r="H19" s="182"/>
      <c r="I19" s="182">
        <f>データ!AW6</f>
        <v>157629</v>
      </c>
      <c r="J19" s="182"/>
      <c r="K19" s="182"/>
      <c r="L19" s="182">
        <f>データ!AX6</f>
        <v>1500429</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187</v>
      </c>
      <c r="AL40" s="120"/>
      <c r="AM40" s="120"/>
      <c r="AN40" s="120"/>
      <c r="AO40" s="120"/>
      <c r="AP40" s="120"/>
      <c r="AQ40" s="121"/>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5.75"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184</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5.75"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c r="A6" s="50" t="s">
        <v>115</v>
      </c>
      <c r="B6" s="68" t="str">
        <f>B7</f>
        <v>2016</v>
      </c>
      <c r="C6" s="68" t="str">
        <f t="shared" ref="C6:AX6" si="6">C7</f>
        <v>430005</v>
      </c>
      <c r="D6" s="68" t="str">
        <f t="shared" si="6"/>
        <v>46</v>
      </c>
      <c r="E6" s="68" t="str">
        <f t="shared" si="6"/>
        <v>04</v>
      </c>
      <c r="F6" s="68" t="str">
        <f t="shared" si="6"/>
        <v>0</v>
      </c>
      <c r="G6" s="68" t="str">
        <f t="shared" si="6"/>
        <v>000</v>
      </c>
      <c r="H6" s="68" t="str">
        <f t="shared" si="6"/>
        <v>熊本県</v>
      </c>
      <c r="I6" s="68" t="str">
        <f t="shared" si="6"/>
        <v>法適用</v>
      </c>
      <c r="J6" s="68" t="str">
        <f t="shared" si="6"/>
        <v>電気事業</v>
      </c>
      <c r="K6" s="68" t="str">
        <f t="shared" si="6"/>
        <v/>
      </c>
      <c r="L6" s="69">
        <f t="shared" si="6"/>
        <v>86.7</v>
      </c>
      <c r="M6" s="70">
        <f t="shared" si="6"/>
        <v>7</v>
      </c>
      <c r="N6" s="70" t="str">
        <f t="shared" si="6"/>
        <v>-</v>
      </c>
      <c r="O6" s="70">
        <f t="shared" si="6"/>
        <v>1</v>
      </c>
      <c r="P6" s="70" t="str">
        <f t="shared" si="6"/>
        <v>-</v>
      </c>
      <c r="Q6" s="70" t="str">
        <f t="shared" si="6"/>
        <v>-</v>
      </c>
      <c r="R6" s="71" t="str">
        <f>R7</f>
        <v>平成30年3月31日　市房第一発電所</v>
      </c>
      <c r="S6" s="72" t="str">
        <f t="shared" si="6"/>
        <v>平成32年12月31日　菊鹿発電所</v>
      </c>
      <c r="T6" s="68" t="str">
        <f t="shared" si="6"/>
        <v>無</v>
      </c>
      <c r="U6" s="72" t="str">
        <f t="shared" si="6"/>
        <v>九州電力株式会社</v>
      </c>
      <c r="V6" s="69" t="str">
        <f t="shared" si="6"/>
        <v>-</v>
      </c>
      <c r="W6" s="70">
        <f>W7</f>
        <v>165183</v>
      </c>
      <c r="X6" s="70">
        <f t="shared" si="6"/>
        <v>108658</v>
      </c>
      <c r="Y6" s="70">
        <f t="shared" si="6"/>
        <v>153195</v>
      </c>
      <c r="Z6" s="70">
        <f t="shared" si="6"/>
        <v>177722</v>
      </c>
      <c r="AA6" s="70">
        <f t="shared" si="6"/>
        <v>181566</v>
      </c>
      <c r="AB6" s="70" t="str">
        <f t="shared" si="6"/>
        <v>-</v>
      </c>
      <c r="AC6" s="70" t="str">
        <f t="shared" si="6"/>
        <v>-</v>
      </c>
      <c r="AD6" s="70" t="str">
        <f t="shared" si="6"/>
        <v>-</v>
      </c>
      <c r="AE6" s="70" t="str">
        <f t="shared" si="6"/>
        <v>-</v>
      </c>
      <c r="AF6" s="70" t="str">
        <f t="shared" si="6"/>
        <v>-</v>
      </c>
      <c r="AG6" s="70">
        <f t="shared" si="6"/>
        <v>2135</v>
      </c>
      <c r="AH6" s="70">
        <f t="shared" si="6"/>
        <v>2449</v>
      </c>
      <c r="AI6" s="70">
        <f t="shared" si="6"/>
        <v>1908</v>
      </c>
      <c r="AJ6" s="70">
        <f t="shared" si="6"/>
        <v>605</v>
      </c>
      <c r="AK6" s="70">
        <f t="shared" si="6"/>
        <v>669</v>
      </c>
      <c r="AL6" s="70" t="str">
        <f t="shared" si="6"/>
        <v>-</v>
      </c>
      <c r="AM6" s="70" t="str">
        <f t="shared" si="6"/>
        <v>-</v>
      </c>
      <c r="AN6" s="70" t="str">
        <f t="shared" si="6"/>
        <v>-</v>
      </c>
      <c r="AO6" s="70" t="str">
        <f t="shared" si="6"/>
        <v>-</v>
      </c>
      <c r="AP6" s="70" t="str">
        <f t="shared" si="6"/>
        <v>-</v>
      </c>
      <c r="AQ6" s="70">
        <f t="shared" si="6"/>
        <v>167318</v>
      </c>
      <c r="AR6" s="70">
        <f t="shared" si="6"/>
        <v>111107</v>
      </c>
      <c r="AS6" s="70">
        <f t="shared" si="6"/>
        <v>155103</v>
      </c>
      <c r="AT6" s="70">
        <f t="shared" si="6"/>
        <v>178327</v>
      </c>
      <c r="AU6" s="70">
        <f t="shared" si="6"/>
        <v>182235</v>
      </c>
      <c r="AV6" s="70">
        <f t="shared" si="6"/>
        <v>1342800</v>
      </c>
      <c r="AW6" s="70">
        <f t="shared" si="6"/>
        <v>157629</v>
      </c>
      <c r="AX6" s="70">
        <f t="shared" si="6"/>
        <v>1500429</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c r="A7" s="50"/>
      <c r="B7" s="78" t="s">
        <v>116</v>
      </c>
      <c r="C7" s="78" t="s">
        <v>117</v>
      </c>
      <c r="D7" s="78" t="s">
        <v>118</v>
      </c>
      <c r="E7" s="78" t="s">
        <v>119</v>
      </c>
      <c r="F7" s="78" t="s">
        <v>120</v>
      </c>
      <c r="G7" s="78" t="s">
        <v>121</v>
      </c>
      <c r="H7" s="78" t="s">
        <v>122</v>
      </c>
      <c r="I7" s="78" t="s">
        <v>123</v>
      </c>
      <c r="J7" s="78" t="s">
        <v>124</v>
      </c>
      <c r="K7" s="78" t="s">
        <v>125</v>
      </c>
      <c r="L7" s="79">
        <v>86.7</v>
      </c>
      <c r="M7" s="80">
        <v>7</v>
      </c>
      <c r="N7" s="80" t="s">
        <v>126</v>
      </c>
      <c r="O7" s="81">
        <v>1</v>
      </c>
      <c r="P7" s="81" t="s">
        <v>126</v>
      </c>
      <c r="Q7" s="81" t="s">
        <v>126</v>
      </c>
      <c r="R7" s="82" t="s">
        <v>127</v>
      </c>
      <c r="S7" s="82" t="s">
        <v>128</v>
      </c>
      <c r="T7" s="83" t="s">
        <v>129</v>
      </c>
      <c r="U7" s="82" t="s">
        <v>130</v>
      </c>
      <c r="V7" s="79" t="s">
        <v>126</v>
      </c>
      <c r="W7" s="81">
        <v>165183</v>
      </c>
      <c r="X7" s="81">
        <v>108658</v>
      </c>
      <c r="Y7" s="81">
        <v>153195</v>
      </c>
      <c r="Z7" s="81">
        <v>177722</v>
      </c>
      <c r="AA7" s="81">
        <v>181566</v>
      </c>
      <c r="AB7" s="81" t="s">
        <v>126</v>
      </c>
      <c r="AC7" s="81" t="s">
        <v>126</v>
      </c>
      <c r="AD7" s="81" t="s">
        <v>126</v>
      </c>
      <c r="AE7" s="81" t="s">
        <v>126</v>
      </c>
      <c r="AF7" s="81" t="s">
        <v>126</v>
      </c>
      <c r="AG7" s="81">
        <v>2135</v>
      </c>
      <c r="AH7" s="81">
        <v>2449</v>
      </c>
      <c r="AI7" s="81">
        <v>1908</v>
      </c>
      <c r="AJ7" s="81">
        <v>605</v>
      </c>
      <c r="AK7" s="81">
        <v>669</v>
      </c>
      <c r="AL7" s="81" t="s">
        <v>126</v>
      </c>
      <c r="AM7" s="81" t="s">
        <v>126</v>
      </c>
      <c r="AN7" s="81" t="s">
        <v>126</v>
      </c>
      <c r="AO7" s="81" t="s">
        <v>126</v>
      </c>
      <c r="AP7" s="81" t="s">
        <v>126</v>
      </c>
      <c r="AQ7" s="81">
        <v>167318</v>
      </c>
      <c r="AR7" s="81">
        <v>111107</v>
      </c>
      <c r="AS7" s="81">
        <v>155103</v>
      </c>
      <c r="AT7" s="81">
        <v>178327</v>
      </c>
      <c r="AU7" s="81">
        <v>182235</v>
      </c>
      <c r="AV7" s="81">
        <v>1342800</v>
      </c>
      <c r="AW7" s="81">
        <v>157629</v>
      </c>
      <c r="AX7" s="81">
        <v>1500429</v>
      </c>
      <c r="AY7" s="84">
        <v>111.7</v>
      </c>
      <c r="AZ7" s="84">
        <v>115.5</v>
      </c>
      <c r="BA7" s="84">
        <v>113.6</v>
      </c>
      <c r="BB7" s="84">
        <v>118.9</v>
      </c>
      <c r="BC7" s="84">
        <v>114.8</v>
      </c>
      <c r="BD7" s="84">
        <v>110.1</v>
      </c>
      <c r="BE7" s="84">
        <v>119.7</v>
      </c>
      <c r="BF7" s="84">
        <v>125.7</v>
      </c>
      <c r="BG7" s="84">
        <v>129.69999999999999</v>
      </c>
      <c r="BH7" s="84">
        <v>135.9</v>
      </c>
      <c r="BI7" s="84">
        <v>100</v>
      </c>
      <c r="BJ7" s="84">
        <v>112.9</v>
      </c>
      <c r="BK7" s="84">
        <v>115.7</v>
      </c>
      <c r="BL7" s="84">
        <v>111.3</v>
      </c>
      <c r="BM7" s="84">
        <v>116</v>
      </c>
      <c r="BN7" s="84">
        <v>113.1</v>
      </c>
      <c r="BO7" s="84">
        <v>112.7</v>
      </c>
      <c r="BP7" s="84">
        <v>121.8</v>
      </c>
      <c r="BQ7" s="84">
        <v>124.8</v>
      </c>
      <c r="BR7" s="84">
        <v>130.4</v>
      </c>
      <c r="BS7" s="84">
        <v>136.30000000000001</v>
      </c>
      <c r="BT7" s="84">
        <v>100</v>
      </c>
      <c r="BU7" s="84">
        <v>1028</v>
      </c>
      <c r="BV7" s="84">
        <v>1005.5</v>
      </c>
      <c r="BW7" s="84">
        <v>618.29999999999995</v>
      </c>
      <c r="BX7" s="84">
        <v>980.2</v>
      </c>
      <c r="BY7" s="84">
        <v>1051.5</v>
      </c>
      <c r="BZ7" s="84">
        <v>1317.9</v>
      </c>
      <c r="CA7" s="84">
        <v>992.4</v>
      </c>
      <c r="CB7" s="84">
        <v>638.79999999999995</v>
      </c>
      <c r="CC7" s="84">
        <v>716.7</v>
      </c>
      <c r="CD7" s="84">
        <v>688</v>
      </c>
      <c r="CE7" s="84">
        <v>100</v>
      </c>
      <c r="CF7" s="84">
        <v>7364.3</v>
      </c>
      <c r="CG7" s="84">
        <v>10947.6</v>
      </c>
      <c r="CH7" s="84">
        <v>8165.9</v>
      </c>
      <c r="CI7" s="84">
        <v>6890.4</v>
      </c>
      <c r="CJ7" s="84">
        <v>7277.6</v>
      </c>
      <c r="CK7" s="84">
        <v>7970</v>
      </c>
      <c r="CL7" s="84">
        <v>7914.4</v>
      </c>
      <c r="CM7" s="84">
        <v>7493.6</v>
      </c>
      <c r="CN7" s="84">
        <v>8014.2</v>
      </c>
      <c r="CO7" s="84">
        <v>8260</v>
      </c>
      <c r="CP7" s="81">
        <v>353267</v>
      </c>
      <c r="CQ7" s="81">
        <v>344913</v>
      </c>
      <c r="CR7" s="81">
        <v>307873</v>
      </c>
      <c r="CS7" s="81">
        <v>551658</v>
      </c>
      <c r="CT7" s="81">
        <v>438485</v>
      </c>
      <c r="CU7" s="81">
        <v>1043769</v>
      </c>
      <c r="CV7" s="81">
        <v>1160012</v>
      </c>
      <c r="CW7" s="81">
        <v>1146099</v>
      </c>
      <c r="CX7" s="81">
        <v>1494682</v>
      </c>
      <c r="CY7" s="81">
        <v>1543942</v>
      </c>
      <c r="CZ7" s="81">
        <v>55700</v>
      </c>
      <c r="DA7" s="84">
        <v>34.299999999999997</v>
      </c>
      <c r="DB7" s="84">
        <v>22.8</v>
      </c>
      <c r="DC7" s="84">
        <v>31.8</v>
      </c>
      <c r="DD7" s="84">
        <v>36.4</v>
      </c>
      <c r="DE7" s="84">
        <v>37.299999999999997</v>
      </c>
      <c r="DF7" s="84">
        <v>37.299999999999997</v>
      </c>
      <c r="DG7" s="84">
        <v>36.299999999999997</v>
      </c>
      <c r="DH7" s="84">
        <v>38.4</v>
      </c>
      <c r="DI7" s="84">
        <v>37.700000000000003</v>
      </c>
      <c r="DJ7" s="84">
        <v>36.200000000000003</v>
      </c>
      <c r="DK7" s="84">
        <v>12.6</v>
      </c>
      <c r="DL7" s="84">
        <v>15.3</v>
      </c>
      <c r="DM7" s="84">
        <v>10.5</v>
      </c>
      <c r="DN7" s="84">
        <v>9.6999999999999993</v>
      </c>
      <c r="DO7" s="84">
        <v>10</v>
      </c>
      <c r="DP7" s="84">
        <v>22.3</v>
      </c>
      <c r="DQ7" s="84">
        <v>22.1</v>
      </c>
      <c r="DR7" s="84">
        <v>21.1</v>
      </c>
      <c r="DS7" s="84">
        <v>20</v>
      </c>
      <c r="DT7" s="84">
        <v>18.2</v>
      </c>
      <c r="DU7" s="84">
        <v>98.6</v>
      </c>
      <c r="DV7" s="84">
        <v>87.1</v>
      </c>
      <c r="DW7" s="84">
        <v>75.5</v>
      </c>
      <c r="DX7" s="84">
        <v>65.599999999999994</v>
      </c>
      <c r="DY7" s="84">
        <v>71.2</v>
      </c>
      <c r="DZ7" s="84">
        <v>146.19999999999999</v>
      </c>
      <c r="EA7" s="84">
        <v>130.19999999999999</v>
      </c>
      <c r="EB7" s="84">
        <v>128.80000000000001</v>
      </c>
      <c r="EC7" s="84">
        <v>109.9</v>
      </c>
      <c r="ED7" s="84">
        <v>103.6</v>
      </c>
      <c r="EE7" s="84">
        <v>62.5</v>
      </c>
      <c r="EF7" s="84">
        <v>62.9</v>
      </c>
      <c r="EG7" s="84">
        <v>66.900000000000006</v>
      </c>
      <c r="EH7" s="84">
        <v>69.099999999999994</v>
      </c>
      <c r="EI7" s="84">
        <v>69.3</v>
      </c>
      <c r="EJ7" s="84">
        <v>57</v>
      </c>
      <c r="EK7" s="84">
        <v>57.7</v>
      </c>
      <c r="EL7" s="84">
        <v>59.8</v>
      </c>
      <c r="EM7" s="84">
        <v>59.6</v>
      </c>
      <c r="EN7" s="84">
        <v>60.3</v>
      </c>
      <c r="EO7" s="84">
        <v>1.1000000000000001</v>
      </c>
      <c r="EP7" s="84">
        <v>12.3</v>
      </c>
      <c r="EQ7" s="84">
        <v>10.7</v>
      </c>
      <c r="ER7" s="84">
        <v>10.199999999999999</v>
      </c>
      <c r="ES7" s="84">
        <v>10.5</v>
      </c>
      <c r="ET7" s="84">
        <v>2.8</v>
      </c>
      <c r="EU7" s="84">
        <v>15.4</v>
      </c>
      <c r="EV7" s="84">
        <v>16.2</v>
      </c>
      <c r="EW7" s="84">
        <v>18.7</v>
      </c>
      <c r="EX7" s="84">
        <v>20.5</v>
      </c>
      <c r="EY7" s="81">
        <v>54200</v>
      </c>
      <c r="EZ7" s="84">
        <v>34.799999999999997</v>
      </c>
      <c r="FA7" s="84">
        <v>22.9</v>
      </c>
      <c r="FB7" s="84">
        <v>32.299999999999997</v>
      </c>
      <c r="FC7" s="84">
        <v>37.299999999999997</v>
      </c>
      <c r="FD7" s="84">
        <v>38.200000000000003</v>
      </c>
      <c r="FE7" s="84">
        <v>37.5</v>
      </c>
      <c r="FF7" s="84">
        <v>37</v>
      </c>
      <c r="FG7" s="84">
        <v>39.5</v>
      </c>
      <c r="FH7" s="84">
        <v>39.1</v>
      </c>
      <c r="FI7" s="84">
        <v>37.299999999999997</v>
      </c>
      <c r="FJ7" s="84">
        <v>12.4</v>
      </c>
      <c r="FK7" s="84">
        <v>15.5</v>
      </c>
      <c r="FL7" s="84">
        <v>10.4</v>
      </c>
      <c r="FM7" s="84">
        <v>6.4</v>
      </c>
      <c r="FN7" s="84">
        <v>8.6</v>
      </c>
      <c r="FO7" s="84">
        <v>23.1</v>
      </c>
      <c r="FP7" s="84">
        <v>22.6</v>
      </c>
      <c r="FQ7" s="84">
        <v>22</v>
      </c>
      <c r="FR7" s="84">
        <v>21.4</v>
      </c>
      <c r="FS7" s="84">
        <v>19.2</v>
      </c>
      <c r="FT7" s="84">
        <v>85.9</v>
      </c>
      <c r="FU7" s="84">
        <v>77.099999999999994</v>
      </c>
      <c r="FV7" s="84">
        <v>66.7</v>
      </c>
      <c r="FW7" s="84">
        <v>57.4</v>
      </c>
      <c r="FX7" s="84">
        <v>65.2</v>
      </c>
      <c r="FY7" s="84">
        <v>146</v>
      </c>
      <c r="FZ7" s="84">
        <v>120.9</v>
      </c>
      <c r="GA7" s="84">
        <v>105.7</v>
      </c>
      <c r="GB7" s="84">
        <v>89.4</v>
      </c>
      <c r="GC7" s="84">
        <v>83.2</v>
      </c>
      <c r="GD7" s="84">
        <v>63.7</v>
      </c>
      <c r="GE7" s="84">
        <v>64.099999999999994</v>
      </c>
      <c r="GF7" s="84">
        <v>67.5</v>
      </c>
      <c r="GG7" s="84">
        <v>69.599999999999994</v>
      </c>
      <c r="GH7" s="84">
        <v>69.7</v>
      </c>
      <c r="GI7" s="84">
        <v>57.6</v>
      </c>
      <c r="GJ7" s="84">
        <v>58.6</v>
      </c>
      <c r="GK7" s="84">
        <v>61.3</v>
      </c>
      <c r="GL7" s="84">
        <v>61.7</v>
      </c>
      <c r="GM7" s="84">
        <v>62.1</v>
      </c>
      <c r="GN7" s="84">
        <v>0</v>
      </c>
      <c r="GO7" s="84">
        <v>9.1999999999999993</v>
      </c>
      <c r="GP7" s="84">
        <v>8.3000000000000007</v>
      </c>
      <c r="GQ7" s="84">
        <v>9.4</v>
      </c>
      <c r="GR7" s="84">
        <v>9.6999999999999993</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v>1500</v>
      </c>
      <c r="IX7" s="84">
        <v>16.2</v>
      </c>
      <c r="IY7" s="84">
        <v>18.600000000000001</v>
      </c>
      <c r="IZ7" s="84">
        <v>14.5</v>
      </c>
      <c r="JA7" s="84">
        <v>4.5999999999999996</v>
      </c>
      <c r="JB7" s="84">
        <v>5.0999999999999996</v>
      </c>
      <c r="JC7" s="84">
        <v>16.3</v>
      </c>
      <c r="JD7" s="84">
        <v>15.1</v>
      </c>
      <c r="JE7" s="84">
        <v>15.1</v>
      </c>
      <c r="JF7" s="84">
        <v>14</v>
      </c>
      <c r="JG7" s="84">
        <v>15.5</v>
      </c>
      <c r="JH7" s="84">
        <v>16.600000000000001</v>
      </c>
      <c r="JI7" s="84">
        <v>11</v>
      </c>
      <c r="JJ7" s="84">
        <v>14.3</v>
      </c>
      <c r="JK7" s="84">
        <v>46.2</v>
      </c>
      <c r="JL7" s="84">
        <v>33.4</v>
      </c>
      <c r="JM7" s="84">
        <v>29.6</v>
      </c>
      <c r="JN7" s="84">
        <v>37.700000000000003</v>
      </c>
      <c r="JO7" s="84">
        <v>25.4</v>
      </c>
      <c r="JP7" s="84">
        <v>20.100000000000001</v>
      </c>
      <c r="JQ7" s="84">
        <v>29.9</v>
      </c>
      <c r="JR7" s="84">
        <v>677.1</v>
      </c>
      <c r="JS7" s="84">
        <v>370.5</v>
      </c>
      <c r="JT7" s="84">
        <v>408.7</v>
      </c>
      <c r="JU7" s="84">
        <v>1074.8</v>
      </c>
      <c r="JV7" s="84">
        <v>775.6</v>
      </c>
      <c r="JW7" s="84">
        <v>344.4</v>
      </c>
      <c r="JX7" s="84">
        <v>259.60000000000002</v>
      </c>
      <c r="JY7" s="84">
        <v>226.2</v>
      </c>
      <c r="JZ7" s="84">
        <v>224.7</v>
      </c>
      <c r="KA7" s="84">
        <v>167.2</v>
      </c>
      <c r="KB7" s="84">
        <v>25.5</v>
      </c>
      <c r="KC7" s="84">
        <v>28.9</v>
      </c>
      <c r="KD7" s="84">
        <v>49.5</v>
      </c>
      <c r="KE7" s="84">
        <v>54.6</v>
      </c>
      <c r="KF7" s="84">
        <v>58.9</v>
      </c>
      <c r="KG7" s="84">
        <v>22.3</v>
      </c>
      <c r="KH7" s="84">
        <v>25.5</v>
      </c>
      <c r="KI7" s="84">
        <v>45.2</v>
      </c>
      <c r="KJ7" s="84">
        <v>48.7</v>
      </c>
      <c r="KK7" s="84">
        <v>53.3</v>
      </c>
      <c r="KL7" s="84">
        <v>48.6</v>
      </c>
      <c r="KM7" s="84">
        <v>100</v>
      </c>
      <c r="KN7" s="84">
        <v>100</v>
      </c>
      <c r="KO7" s="84">
        <v>100</v>
      </c>
      <c r="KP7" s="84">
        <v>100</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7</v>
      </c>
      <c r="MV7" s="84">
        <v>7</v>
      </c>
      <c r="MW7" s="84">
        <v>7</v>
      </c>
      <c r="MX7" s="84">
        <v>7</v>
      </c>
      <c r="MY7" s="84" t="s">
        <v>126</v>
      </c>
      <c r="MZ7" s="84" t="s">
        <v>126</v>
      </c>
      <c r="NA7" s="84" t="s">
        <v>126</v>
      </c>
      <c r="NB7" s="84" t="s">
        <v>126</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f>IF(SUM($O$7,$NC$7:$NF$7)=0,FALSE,TRUE)</f>
        <v>1</v>
      </c>
      <c r="KC8" s="88" t="s">
        <v>131</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（最大出力合計55,700kW）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（最大出力合計54,200kW）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（最大出力合計1,500kW）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111.7</v>
      </c>
      <c r="AZ11" s="96">
        <f>AZ7</f>
        <v>115.5</v>
      </c>
      <c r="BA11" s="96">
        <f>BA7</f>
        <v>113.6</v>
      </c>
      <c r="BB11" s="96">
        <f>BB7</f>
        <v>118.9</v>
      </c>
      <c r="BC11" s="96">
        <f>BC7</f>
        <v>114.8</v>
      </c>
      <c r="BD11" s="85"/>
      <c r="BE11" s="85"/>
      <c r="BF11" s="85"/>
      <c r="BG11" s="85"/>
      <c r="BH11" s="85"/>
      <c r="BI11" s="95" t="s">
        <v>139</v>
      </c>
      <c r="BJ11" s="96">
        <f>BJ7</f>
        <v>112.9</v>
      </c>
      <c r="BK11" s="96">
        <f>BK7</f>
        <v>115.7</v>
      </c>
      <c r="BL11" s="96">
        <f>BL7</f>
        <v>111.3</v>
      </c>
      <c r="BM11" s="96">
        <f>BM7</f>
        <v>116</v>
      </c>
      <c r="BN11" s="96">
        <f>BN7</f>
        <v>113.1</v>
      </c>
      <c r="BO11" s="85"/>
      <c r="BP11" s="85"/>
      <c r="BQ11" s="85"/>
      <c r="BR11" s="85"/>
      <c r="BS11" s="85"/>
      <c r="BT11" s="95" t="s">
        <v>140</v>
      </c>
      <c r="BU11" s="96">
        <f>BU7</f>
        <v>1028</v>
      </c>
      <c r="BV11" s="96">
        <f>BV7</f>
        <v>1005.5</v>
      </c>
      <c r="BW11" s="96">
        <f>BW7</f>
        <v>618.29999999999995</v>
      </c>
      <c r="BX11" s="96">
        <f>BX7</f>
        <v>980.2</v>
      </c>
      <c r="BY11" s="96">
        <f>BY7</f>
        <v>1051.5</v>
      </c>
      <c r="BZ11" s="85"/>
      <c r="CA11" s="85"/>
      <c r="CB11" s="85"/>
      <c r="CC11" s="85"/>
      <c r="CD11" s="85"/>
      <c r="CE11" s="95" t="s">
        <v>139</v>
      </c>
      <c r="CF11" s="96">
        <f>CF7</f>
        <v>7364.3</v>
      </c>
      <c r="CG11" s="96">
        <f>CG7</f>
        <v>10947.6</v>
      </c>
      <c r="CH11" s="96">
        <f>CH7</f>
        <v>8165.9</v>
      </c>
      <c r="CI11" s="96">
        <f>CI7</f>
        <v>6890.4</v>
      </c>
      <c r="CJ11" s="96">
        <f>CJ7</f>
        <v>7277.6</v>
      </c>
      <c r="CK11" s="85"/>
      <c r="CL11" s="85"/>
      <c r="CM11" s="85"/>
      <c r="CN11" s="85"/>
      <c r="CO11" s="95" t="s">
        <v>141</v>
      </c>
      <c r="CP11" s="97">
        <f>CP7</f>
        <v>353267</v>
      </c>
      <c r="CQ11" s="97">
        <f>CQ7</f>
        <v>344913</v>
      </c>
      <c r="CR11" s="97">
        <f>CR7</f>
        <v>307873</v>
      </c>
      <c r="CS11" s="97">
        <f>CS7</f>
        <v>551658</v>
      </c>
      <c r="CT11" s="97">
        <f>CT7</f>
        <v>438485</v>
      </c>
      <c r="CU11" s="85"/>
      <c r="CV11" s="85"/>
      <c r="CW11" s="85"/>
      <c r="CX11" s="85"/>
      <c r="CY11" s="85"/>
      <c r="CZ11" s="95" t="s">
        <v>142</v>
      </c>
      <c r="DA11" s="96">
        <f>DA7</f>
        <v>34.299999999999997</v>
      </c>
      <c r="DB11" s="96">
        <f>DB7</f>
        <v>22.8</v>
      </c>
      <c r="DC11" s="96">
        <f>DC7</f>
        <v>31.8</v>
      </c>
      <c r="DD11" s="96">
        <f>DD7</f>
        <v>36.4</v>
      </c>
      <c r="DE11" s="96">
        <f>DE7</f>
        <v>37.299999999999997</v>
      </c>
      <c r="DF11" s="85"/>
      <c r="DG11" s="85"/>
      <c r="DH11" s="85"/>
      <c r="DI11" s="85"/>
      <c r="DJ11" s="95" t="s">
        <v>141</v>
      </c>
      <c r="DK11" s="96">
        <f>DK7</f>
        <v>12.6</v>
      </c>
      <c r="DL11" s="96">
        <f>DL7</f>
        <v>15.3</v>
      </c>
      <c r="DM11" s="96">
        <f>DM7</f>
        <v>10.5</v>
      </c>
      <c r="DN11" s="96">
        <f>DN7</f>
        <v>9.6999999999999993</v>
      </c>
      <c r="DO11" s="96">
        <f>DO7</f>
        <v>10</v>
      </c>
      <c r="DP11" s="85"/>
      <c r="DQ11" s="85"/>
      <c r="DR11" s="85"/>
      <c r="DS11" s="85"/>
      <c r="DT11" s="95" t="s">
        <v>143</v>
      </c>
      <c r="DU11" s="96">
        <f>DU7</f>
        <v>98.6</v>
      </c>
      <c r="DV11" s="96">
        <f>DV7</f>
        <v>87.1</v>
      </c>
      <c r="DW11" s="96">
        <f>DW7</f>
        <v>75.5</v>
      </c>
      <c r="DX11" s="96">
        <f>DX7</f>
        <v>65.599999999999994</v>
      </c>
      <c r="DY11" s="96">
        <f>DY7</f>
        <v>71.2</v>
      </c>
      <c r="DZ11" s="85"/>
      <c r="EA11" s="85"/>
      <c r="EB11" s="85"/>
      <c r="EC11" s="85"/>
      <c r="ED11" s="95" t="s">
        <v>139</v>
      </c>
      <c r="EE11" s="96">
        <f>EE7</f>
        <v>62.5</v>
      </c>
      <c r="EF11" s="96">
        <f>EF7</f>
        <v>62.9</v>
      </c>
      <c r="EG11" s="96">
        <f>EG7</f>
        <v>66.900000000000006</v>
      </c>
      <c r="EH11" s="96">
        <f>EH7</f>
        <v>69.099999999999994</v>
      </c>
      <c r="EI11" s="96">
        <f>EI7</f>
        <v>69.3</v>
      </c>
      <c r="EJ11" s="85"/>
      <c r="EK11" s="85"/>
      <c r="EL11" s="85"/>
      <c r="EM11" s="85"/>
      <c r="EN11" s="95" t="s">
        <v>144</v>
      </c>
      <c r="EO11" s="96">
        <f>EO7</f>
        <v>1.1000000000000001</v>
      </c>
      <c r="EP11" s="96">
        <f>EP7</f>
        <v>12.3</v>
      </c>
      <c r="EQ11" s="96">
        <f>EQ7</f>
        <v>10.7</v>
      </c>
      <c r="ER11" s="96">
        <f>ER7</f>
        <v>10.199999999999999</v>
      </c>
      <c r="ES11" s="96">
        <f>ES7</f>
        <v>10.5</v>
      </c>
      <c r="ET11" s="85"/>
      <c r="EU11" s="85"/>
      <c r="EV11" s="85"/>
      <c r="EW11" s="85"/>
      <c r="EX11" s="85"/>
      <c r="EY11" s="95" t="s">
        <v>139</v>
      </c>
      <c r="EZ11" s="96">
        <f>EZ7</f>
        <v>34.799999999999997</v>
      </c>
      <c r="FA11" s="96">
        <f>FA7</f>
        <v>22.9</v>
      </c>
      <c r="FB11" s="96">
        <f>FB7</f>
        <v>32.299999999999997</v>
      </c>
      <c r="FC11" s="96">
        <f>FC7</f>
        <v>37.299999999999997</v>
      </c>
      <c r="FD11" s="96">
        <f>FD7</f>
        <v>38.200000000000003</v>
      </c>
      <c r="FE11" s="85"/>
      <c r="FF11" s="85"/>
      <c r="FG11" s="85"/>
      <c r="FH11" s="85"/>
      <c r="FI11" s="95" t="s">
        <v>139</v>
      </c>
      <c r="FJ11" s="96">
        <f>FJ7</f>
        <v>12.4</v>
      </c>
      <c r="FK11" s="96">
        <f>FK7</f>
        <v>15.5</v>
      </c>
      <c r="FL11" s="96">
        <f>FL7</f>
        <v>10.4</v>
      </c>
      <c r="FM11" s="96">
        <f>FM7</f>
        <v>6.4</v>
      </c>
      <c r="FN11" s="96">
        <f>FN7</f>
        <v>8.6</v>
      </c>
      <c r="FO11" s="85"/>
      <c r="FP11" s="85"/>
      <c r="FQ11" s="85"/>
      <c r="FR11" s="85"/>
      <c r="FS11" s="95" t="s">
        <v>140</v>
      </c>
      <c r="FT11" s="96">
        <f>FT7</f>
        <v>85.9</v>
      </c>
      <c r="FU11" s="96">
        <f>FU7</f>
        <v>77.099999999999994</v>
      </c>
      <c r="FV11" s="96">
        <f>FV7</f>
        <v>66.7</v>
      </c>
      <c r="FW11" s="96">
        <f>FW7</f>
        <v>57.4</v>
      </c>
      <c r="FX11" s="96">
        <f>FX7</f>
        <v>65.2</v>
      </c>
      <c r="FY11" s="85"/>
      <c r="FZ11" s="85"/>
      <c r="GA11" s="85"/>
      <c r="GB11" s="85"/>
      <c r="GC11" s="95" t="s">
        <v>139</v>
      </c>
      <c r="GD11" s="96">
        <f>GD7</f>
        <v>63.7</v>
      </c>
      <c r="GE11" s="96">
        <f>GE7</f>
        <v>64.099999999999994</v>
      </c>
      <c r="GF11" s="96">
        <f>GF7</f>
        <v>67.5</v>
      </c>
      <c r="GG11" s="96">
        <f>GG7</f>
        <v>69.599999999999994</v>
      </c>
      <c r="GH11" s="96">
        <f>GH7</f>
        <v>69.7</v>
      </c>
      <c r="GI11" s="85"/>
      <c r="GJ11" s="85"/>
      <c r="GK11" s="85"/>
      <c r="GL11" s="85"/>
      <c r="GM11" s="95" t="s">
        <v>139</v>
      </c>
      <c r="GN11" s="96">
        <f>GN7</f>
        <v>0</v>
      </c>
      <c r="GO11" s="96">
        <f>GO7</f>
        <v>9.1999999999999993</v>
      </c>
      <c r="GP11" s="96">
        <f>GP7</f>
        <v>8.3000000000000007</v>
      </c>
      <c r="GQ11" s="96">
        <f>GQ7</f>
        <v>9.4</v>
      </c>
      <c r="GR11" s="96">
        <f>GR7</f>
        <v>9.6999999999999993</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145</v>
      </c>
      <c r="HI11" s="96" t="str">
        <f>HI7</f>
        <v>-</v>
      </c>
      <c r="HJ11" s="96" t="str">
        <f>HJ7</f>
        <v>-</v>
      </c>
      <c r="HK11" s="96" t="str">
        <f>HK7</f>
        <v>-</v>
      </c>
      <c r="HL11" s="96" t="str">
        <f>HL7</f>
        <v>-</v>
      </c>
      <c r="HM11" s="96" t="str">
        <f>HM7</f>
        <v>-</v>
      </c>
      <c r="HN11" s="85"/>
      <c r="HO11" s="85"/>
      <c r="HP11" s="85"/>
      <c r="HQ11" s="85"/>
      <c r="HR11" s="95" t="s">
        <v>145</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142</v>
      </c>
      <c r="IX11" s="96">
        <f>IX7</f>
        <v>16.2</v>
      </c>
      <c r="IY11" s="96">
        <f>IY7</f>
        <v>18.600000000000001</v>
      </c>
      <c r="IZ11" s="96">
        <f>IZ7</f>
        <v>14.5</v>
      </c>
      <c r="JA11" s="96">
        <f>JA7</f>
        <v>4.5999999999999996</v>
      </c>
      <c r="JB11" s="96">
        <f>JB7</f>
        <v>5.0999999999999996</v>
      </c>
      <c r="JC11" s="85"/>
      <c r="JD11" s="85"/>
      <c r="JE11" s="85"/>
      <c r="JF11" s="85"/>
      <c r="JG11" s="95" t="s">
        <v>139</v>
      </c>
      <c r="JH11" s="96">
        <f>JH7</f>
        <v>16.600000000000001</v>
      </c>
      <c r="JI11" s="96">
        <f>JI7</f>
        <v>11</v>
      </c>
      <c r="JJ11" s="96">
        <f>JJ7</f>
        <v>14.3</v>
      </c>
      <c r="JK11" s="96">
        <f>JK7</f>
        <v>46.2</v>
      </c>
      <c r="JL11" s="96">
        <f>JL7</f>
        <v>33.4</v>
      </c>
      <c r="JM11" s="85"/>
      <c r="JN11" s="85"/>
      <c r="JO11" s="85"/>
      <c r="JP11" s="85"/>
      <c r="JQ11" s="95" t="s">
        <v>146</v>
      </c>
      <c r="JR11" s="96">
        <f>JR7</f>
        <v>677.1</v>
      </c>
      <c r="JS11" s="96">
        <f>JS7</f>
        <v>370.5</v>
      </c>
      <c r="JT11" s="96">
        <f>JT7</f>
        <v>408.7</v>
      </c>
      <c r="JU11" s="96">
        <f>JU7</f>
        <v>1074.8</v>
      </c>
      <c r="JV11" s="96">
        <f>JV7</f>
        <v>775.6</v>
      </c>
      <c r="JW11" s="85"/>
      <c r="JX11" s="85"/>
      <c r="JY11" s="85"/>
      <c r="JZ11" s="85"/>
      <c r="KA11" s="95" t="s">
        <v>143</v>
      </c>
      <c r="KB11" s="96">
        <f>KB7</f>
        <v>25.5</v>
      </c>
      <c r="KC11" s="96">
        <f>KC7</f>
        <v>28.9</v>
      </c>
      <c r="KD11" s="96">
        <f>KD7</f>
        <v>49.5</v>
      </c>
      <c r="KE11" s="96">
        <f>KE7</f>
        <v>54.6</v>
      </c>
      <c r="KF11" s="96">
        <f>KF7</f>
        <v>58.9</v>
      </c>
      <c r="KG11" s="85"/>
      <c r="KH11" s="85"/>
      <c r="KI11" s="85"/>
      <c r="KJ11" s="85"/>
      <c r="KK11" s="95" t="s">
        <v>139</v>
      </c>
      <c r="KL11" s="96">
        <f>KL7</f>
        <v>48.6</v>
      </c>
      <c r="KM11" s="96">
        <f>KM7</f>
        <v>100</v>
      </c>
      <c r="KN11" s="96">
        <f>KN7</f>
        <v>100</v>
      </c>
      <c r="KO11" s="96">
        <f>KO7</f>
        <v>100</v>
      </c>
      <c r="KP11" s="96">
        <f>KP7</f>
        <v>100</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147</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148</v>
      </c>
      <c r="AY12" s="96">
        <f>BD7</f>
        <v>110.1</v>
      </c>
      <c r="AZ12" s="96">
        <f>BE7</f>
        <v>119.7</v>
      </c>
      <c r="BA12" s="96">
        <f>BF7</f>
        <v>125.7</v>
      </c>
      <c r="BB12" s="96">
        <f>BG7</f>
        <v>129.69999999999999</v>
      </c>
      <c r="BC12" s="96">
        <f>BH7</f>
        <v>135.9</v>
      </c>
      <c r="BD12" s="85"/>
      <c r="BE12" s="85"/>
      <c r="BF12" s="85"/>
      <c r="BG12" s="85"/>
      <c r="BH12" s="85"/>
      <c r="BI12" s="95" t="s">
        <v>149</v>
      </c>
      <c r="BJ12" s="96">
        <f>BO7</f>
        <v>112.7</v>
      </c>
      <c r="BK12" s="96">
        <f>BP7</f>
        <v>121.8</v>
      </c>
      <c r="BL12" s="96">
        <f>BQ7</f>
        <v>124.8</v>
      </c>
      <c r="BM12" s="96">
        <f>BR7</f>
        <v>130.4</v>
      </c>
      <c r="BN12" s="96">
        <f>BS7</f>
        <v>136.30000000000001</v>
      </c>
      <c r="BO12" s="85"/>
      <c r="BP12" s="85"/>
      <c r="BQ12" s="85"/>
      <c r="BR12" s="85"/>
      <c r="BS12" s="85"/>
      <c r="BT12" s="95" t="s">
        <v>150</v>
      </c>
      <c r="BU12" s="96">
        <f>BZ7</f>
        <v>1317.9</v>
      </c>
      <c r="BV12" s="96">
        <f>CA7</f>
        <v>992.4</v>
      </c>
      <c r="BW12" s="96">
        <f>CB7</f>
        <v>638.79999999999995</v>
      </c>
      <c r="BX12" s="96">
        <f>CC7</f>
        <v>716.7</v>
      </c>
      <c r="BY12" s="96">
        <f>CD7</f>
        <v>688</v>
      </c>
      <c r="BZ12" s="85"/>
      <c r="CA12" s="85"/>
      <c r="CB12" s="85"/>
      <c r="CC12" s="85"/>
      <c r="CD12" s="85"/>
      <c r="CE12" s="95" t="s">
        <v>149</v>
      </c>
      <c r="CF12" s="96">
        <f>CK7</f>
        <v>7970</v>
      </c>
      <c r="CG12" s="96">
        <f>CL7</f>
        <v>7914.4</v>
      </c>
      <c r="CH12" s="96">
        <f>CM7</f>
        <v>7493.6</v>
      </c>
      <c r="CI12" s="96">
        <f>CN7</f>
        <v>8014.2</v>
      </c>
      <c r="CJ12" s="96">
        <f>CO7</f>
        <v>8260</v>
      </c>
      <c r="CK12" s="85"/>
      <c r="CL12" s="85"/>
      <c r="CM12" s="85"/>
      <c r="CN12" s="85"/>
      <c r="CO12" s="95" t="s">
        <v>149</v>
      </c>
      <c r="CP12" s="97">
        <f>CU7</f>
        <v>1043769</v>
      </c>
      <c r="CQ12" s="97">
        <f>CV7</f>
        <v>1160012</v>
      </c>
      <c r="CR12" s="97">
        <f>CW7</f>
        <v>1146099</v>
      </c>
      <c r="CS12" s="97">
        <f>CX7</f>
        <v>1494682</v>
      </c>
      <c r="CT12" s="97">
        <f>CY7</f>
        <v>1543942</v>
      </c>
      <c r="CU12" s="85"/>
      <c r="CV12" s="85"/>
      <c r="CW12" s="85"/>
      <c r="CX12" s="85"/>
      <c r="CY12" s="85"/>
      <c r="CZ12" s="95" t="s">
        <v>149</v>
      </c>
      <c r="DA12" s="96">
        <f>DF7</f>
        <v>37.299999999999997</v>
      </c>
      <c r="DB12" s="96">
        <f>DG7</f>
        <v>36.299999999999997</v>
      </c>
      <c r="DC12" s="96">
        <f>DH7</f>
        <v>38.4</v>
      </c>
      <c r="DD12" s="96">
        <f>DI7</f>
        <v>37.700000000000003</v>
      </c>
      <c r="DE12" s="96">
        <f>DJ7</f>
        <v>36.200000000000003</v>
      </c>
      <c r="DF12" s="85"/>
      <c r="DG12" s="85"/>
      <c r="DH12" s="85"/>
      <c r="DI12" s="85"/>
      <c r="DJ12" s="95" t="s">
        <v>149</v>
      </c>
      <c r="DK12" s="96">
        <f>DP7</f>
        <v>22.3</v>
      </c>
      <c r="DL12" s="96">
        <f>DQ7</f>
        <v>22.1</v>
      </c>
      <c r="DM12" s="96">
        <f>DR7</f>
        <v>21.1</v>
      </c>
      <c r="DN12" s="96">
        <f>DS7</f>
        <v>20</v>
      </c>
      <c r="DO12" s="96">
        <f>DT7</f>
        <v>18.2</v>
      </c>
      <c r="DP12" s="85"/>
      <c r="DQ12" s="85"/>
      <c r="DR12" s="85"/>
      <c r="DS12" s="85"/>
      <c r="DT12" s="95" t="s">
        <v>149</v>
      </c>
      <c r="DU12" s="96">
        <f>DZ7</f>
        <v>146.19999999999999</v>
      </c>
      <c r="DV12" s="96">
        <f>EA7</f>
        <v>130.19999999999999</v>
      </c>
      <c r="DW12" s="96">
        <f>EB7</f>
        <v>128.80000000000001</v>
      </c>
      <c r="DX12" s="96">
        <f>EC7</f>
        <v>109.9</v>
      </c>
      <c r="DY12" s="96">
        <f>ED7</f>
        <v>103.6</v>
      </c>
      <c r="DZ12" s="85"/>
      <c r="EA12" s="85"/>
      <c r="EB12" s="85"/>
      <c r="EC12" s="85"/>
      <c r="ED12" s="95" t="s">
        <v>149</v>
      </c>
      <c r="EE12" s="96">
        <f>EJ7</f>
        <v>57</v>
      </c>
      <c r="EF12" s="96">
        <f>EK7</f>
        <v>57.7</v>
      </c>
      <c r="EG12" s="96">
        <f>EL7</f>
        <v>59.8</v>
      </c>
      <c r="EH12" s="96">
        <f>EM7</f>
        <v>59.6</v>
      </c>
      <c r="EI12" s="96">
        <f>EN7</f>
        <v>60.3</v>
      </c>
      <c r="EJ12" s="85"/>
      <c r="EK12" s="85"/>
      <c r="EL12" s="85"/>
      <c r="EM12" s="85"/>
      <c r="EN12" s="95" t="s">
        <v>149</v>
      </c>
      <c r="EO12" s="96">
        <f>ET7</f>
        <v>2.8</v>
      </c>
      <c r="EP12" s="96">
        <f>EU7</f>
        <v>15.4</v>
      </c>
      <c r="EQ12" s="96">
        <f>EV7</f>
        <v>16.2</v>
      </c>
      <c r="ER12" s="96">
        <f>EW7</f>
        <v>18.7</v>
      </c>
      <c r="ES12" s="96">
        <f>EX7</f>
        <v>20.5</v>
      </c>
      <c r="ET12" s="85"/>
      <c r="EU12" s="85"/>
      <c r="EV12" s="85"/>
      <c r="EW12" s="85"/>
      <c r="EX12" s="85"/>
      <c r="EY12" s="95" t="s">
        <v>149</v>
      </c>
      <c r="EZ12" s="96">
        <f>IF($EZ$8,FE7,"-")</f>
        <v>37.5</v>
      </c>
      <c r="FA12" s="96">
        <f>IF($EZ$8,FF7,"-")</f>
        <v>37</v>
      </c>
      <c r="FB12" s="96">
        <f>IF($EZ$8,FG7,"-")</f>
        <v>39.5</v>
      </c>
      <c r="FC12" s="96">
        <f>IF($EZ$8,FH7,"-")</f>
        <v>39.1</v>
      </c>
      <c r="FD12" s="96">
        <f>IF($EZ$8,FI7,"-")</f>
        <v>37.299999999999997</v>
      </c>
      <c r="FE12" s="85"/>
      <c r="FF12" s="85"/>
      <c r="FG12" s="85"/>
      <c r="FH12" s="85"/>
      <c r="FI12" s="95" t="s">
        <v>149</v>
      </c>
      <c r="FJ12" s="96">
        <f>IF($FJ$8,FO7,"-")</f>
        <v>23.1</v>
      </c>
      <c r="FK12" s="96">
        <f>IF($FJ$8,FP7,"-")</f>
        <v>22.6</v>
      </c>
      <c r="FL12" s="96">
        <f>IF($FJ$8,FQ7,"-")</f>
        <v>22</v>
      </c>
      <c r="FM12" s="96">
        <f>IF($FJ$8,FR7,"-")</f>
        <v>21.4</v>
      </c>
      <c r="FN12" s="96">
        <f>IF($FJ$8,FS7,"-")</f>
        <v>19.2</v>
      </c>
      <c r="FO12" s="85"/>
      <c r="FP12" s="85"/>
      <c r="FQ12" s="85"/>
      <c r="FR12" s="85"/>
      <c r="FS12" s="95" t="s">
        <v>149</v>
      </c>
      <c r="FT12" s="96">
        <f>IF($FT$8,FY7,"-")</f>
        <v>146</v>
      </c>
      <c r="FU12" s="96">
        <f>IF($FT$8,FZ7,"-")</f>
        <v>120.9</v>
      </c>
      <c r="FV12" s="96">
        <f>IF($FT$8,GA7,"-")</f>
        <v>105.7</v>
      </c>
      <c r="FW12" s="96">
        <f>IF($FT$8,GB7,"-")</f>
        <v>89.4</v>
      </c>
      <c r="FX12" s="96">
        <f>IF($FT$8,GC7,"-")</f>
        <v>83.2</v>
      </c>
      <c r="FY12" s="85"/>
      <c r="FZ12" s="85"/>
      <c r="GA12" s="85"/>
      <c r="GB12" s="85"/>
      <c r="GC12" s="95" t="s">
        <v>149</v>
      </c>
      <c r="GD12" s="96">
        <f>IF($GD$8,GI7,"-")</f>
        <v>57.6</v>
      </c>
      <c r="GE12" s="96">
        <f>IF($GD$8,GJ7,"-")</f>
        <v>58.6</v>
      </c>
      <c r="GF12" s="96">
        <f>IF($GD$8,GK7,"-")</f>
        <v>61.3</v>
      </c>
      <c r="GG12" s="96">
        <f>IF($GD$8,GL7,"-")</f>
        <v>61.7</v>
      </c>
      <c r="GH12" s="96">
        <f>IF($GD$8,GM7,"-")</f>
        <v>62.1</v>
      </c>
      <c r="GI12" s="85"/>
      <c r="GJ12" s="85"/>
      <c r="GK12" s="85"/>
      <c r="GL12" s="85"/>
      <c r="GM12" s="95" t="s">
        <v>149</v>
      </c>
      <c r="GN12" s="96">
        <f>IF($GN$8,GS7,"-")</f>
        <v>1.8</v>
      </c>
      <c r="GO12" s="96">
        <f>IF($GN$8,GT7,"-")</f>
        <v>12.3</v>
      </c>
      <c r="GP12" s="96">
        <f>IF($GN$8,GU7,"-")</f>
        <v>11.9</v>
      </c>
      <c r="GQ12" s="96">
        <f>IF($GN$8,GV7,"-")</f>
        <v>13.3</v>
      </c>
      <c r="GR12" s="96">
        <f>IF($GN$8,GW7,"-")</f>
        <v>14.4</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f>IF($IX$8,JC7,"-")</f>
        <v>16.3</v>
      </c>
      <c r="IY12" s="96">
        <f>IF($IX$8,JD7,"-")</f>
        <v>15.1</v>
      </c>
      <c r="IZ12" s="96">
        <f>IF($IX$8,JE7,"-")</f>
        <v>15.1</v>
      </c>
      <c r="JA12" s="96">
        <f>IF($IX$8,JF7,"-")</f>
        <v>14</v>
      </c>
      <c r="JB12" s="96">
        <f>IF($IX$8,JG7,"-")</f>
        <v>15.5</v>
      </c>
      <c r="JC12" s="85"/>
      <c r="JD12" s="85"/>
      <c r="JE12" s="85"/>
      <c r="JF12" s="85"/>
      <c r="JG12" s="95" t="s">
        <v>149</v>
      </c>
      <c r="JH12" s="96">
        <f>IF($JH$8,JM7,"-")</f>
        <v>29.6</v>
      </c>
      <c r="JI12" s="96">
        <f>IF($JH$8,JN7,"-")</f>
        <v>37.700000000000003</v>
      </c>
      <c r="JJ12" s="96">
        <f>IF($JH$8,JO7,"-")</f>
        <v>25.4</v>
      </c>
      <c r="JK12" s="96">
        <f>IF($JH$8,JP7,"-")</f>
        <v>20.100000000000001</v>
      </c>
      <c r="JL12" s="96">
        <f>IF($JH$8,JQ7,"-")</f>
        <v>29.9</v>
      </c>
      <c r="JM12" s="85"/>
      <c r="JN12" s="85"/>
      <c r="JO12" s="85"/>
      <c r="JP12" s="85"/>
      <c r="JQ12" s="95" t="s">
        <v>149</v>
      </c>
      <c r="JR12" s="96">
        <f>IF($JR$8,JW7,"-")</f>
        <v>344.4</v>
      </c>
      <c r="JS12" s="96">
        <f>IF($JR$8,JX7,"-")</f>
        <v>259.60000000000002</v>
      </c>
      <c r="JT12" s="96">
        <f>IF($JR$8,JY7,"-")</f>
        <v>226.2</v>
      </c>
      <c r="JU12" s="96">
        <f>IF($JR$8,JZ7,"-")</f>
        <v>224.7</v>
      </c>
      <c r="JV12" s="96">
        <f>IF($JR$8,KA7,"-")</f>
        <v>167.2</v>
      </c>
      <c r="JW12" s="85"/>
      <c r="JX12" s="85"/>
      <c r="JY12" s="85"/>
      <c r="JZ12" s="85"/>
      <c r="KA12" s="95" t="s">
        <v>149</v>
      </c>
      <c r="KB12" s="96">
        <f>IF($KB$8,KG7,"-")</f>
        <v>22.3</v>
      </c>
      <c r="KC12" s="96">
        <f>IF($KB$8,KH7,"-")</f>
        <v>25.5</v>
      </c>
      <c r="KD12" s="96">
        <f>IF($KB$8,KI7,"-")</f>
        <v>45.2</v>
      </c>
      <c r="KE12" s="96">
        <f>IF($KB$8,KJ7,"-")</f>
        <v>48.7</v>
      </c>
      <c r="KF12" s="96">
        <f>IF($KB$8,KK7,"-")</f>
        <v>53.3</v>
      </c>
      <c r="KG12" s="85"/>
      <c r="KH12" s="85"/>
      <c r="KI12" s="85"/>
      <c r="KJ12" s="85"/>
      <c r="KK12" s="95" t="s">
        <v>149</v>
      </c>
      <c r="KL12" s="96">
        <f>IF($KL$8,KQ7,"-")</f>
        <v>60.9</v>
      </c>
      <c r="KM12" s="96">
        <f>IF($KL$8,KR7,"-")</f>
        <v>100</v>
      </c>
      <c r="KN12" s="96">
        <f>IF($KL$8,KS7,"-")</f>
        <v>100</v>
      </c>
      <c r="KO12" s="96">
        <f>IF($KL$8,KT7,"-")</f>
        <v>100</v>
      </c>
      <c r="KP12" s="96">
        <f>IF($KL$8,KU7,"-")</f>
        <v>100</v>
      </c>
      <c r="KQ12" s="85"/>
      <c r="KR12" s="85"/>
      <c r="KS12" s="85"/>
      <c r="KT12" s="85"/>
      <c r="KU12" s="85"/>
      <c r="KV12" s="95" t="s">
        <v>149</v>
      </c>
      <c r="KW12" s="96" t="str">
        <f>IF($KW$8,LB7,"-")</f>
        <v>-</v>
      </c>
      <c r="KX12" s="96" t="str">
        <f>IF($KW$8,LC7,"-")</f>
        <v>-</v>
      </c>
      <c r="KY12" s="96" t="str">
        <f>IF($KW$8,LD7,"-")</f>
        <v>-</v>
      </c>
      <c r="KZ12" s="96" t="str">
        <f>IF($KW$8,LE7,"-")</f>
        <v>-</v>
      </c>
      <c r="LA12" s="96" t="str">
        <f>IF($KW$8,LF7,"-")</f>
        <v>-</v>
      </c>
      <c r="LB12" s="85"/>
      <c r="LC12" s="85"/>
      <c r="LD12" s="85"/>
      <c r="LE12" s="85"/>
      <c r="LF12" s="95" t="s">
        <v>149</v>
      </c>
      <c r="LG12" s="96" t="str">
        <f>IF($LG$8,LL7,"-")</f>
        <v>-</v>
      </c>
      <c r="LH12" s="96" t="str">
        <f>IF($LG$8,LM7,"-")</f>
        <v>-</v>
      </c>
      <c r="LI12" s="96" t="str">
        <f>IF($LG$8,LN7,"-")</f>
        <v>-</v>
      </c>
      <c r="LJ12" s="96" t="str">
        <f>IF($LG$8,LO7,"-")</f>
        <v>-</v>
      </c>
      <c r="LK12" s="96" t="str">
        <f>IF($LG$8,LP7,"-")</f>
        <v>-</v>
      </c>
      <c r="LL12" s="85"/>
      <c r="LM12" s="85"/>
      <c r="LN12" s="85"/>
      <c r="LO12" s="85"/>
      <c r="LP12" s="95" t="s">
        <v>149</v>
      </c>
      <c r="LQ12" s="96" t="str">
        <f>IF($LQ$8,LV7,"-")</f>
        <v>-</v>
      </c>
      <c r="LR12" s="96" t="str">
        <f>IF($LQ$8,LW7,"-")</f>
        <v>-</v>
      </c>
      <c r="LS12" s="96" t="str">
        <f>IF($LQ$8,LX7,"-")</f>
        <v>-</v>
      </c>
      <c r="LT12" s="96" t="str">
        <f>IF($LQ$8,LY7,"-")</f>
        <v>-</v>
      </c>
      <c r="LU12" s="96" t="str">
        <f>IF($LQ$8,LZ7,"-")</f>
        <v>-</v>
      </c>
      <c r="LV12" s="85"/>
      <c r="LW12" s="85"/>
      <c r="LX12" s="85"/>
      <c r="LY12" s="85"/>
      <c r="LZ12" s="95" t="s">
        <v>149</v>
      </c>
      <c r="MA12" s="96" t="str">
        <f>IF($MA$8,MF7,"-")</f>
        <v>-</v>
      </c>
      <c r="MB12" s="96" t="str">
        <f>IF($MA$8,MG7,"-")</f>
        <v>-</v>
      </c>
      <c r="MC12" s="96" t="str">
        <f>IF($MA$8,MH7,"-")</f>
        <v>-</v>
      </c>
      <c r="MD12" s="96" t="str">
        <f>IF($MA$8,MI7,"-")</f>
        <v>-</v>
      </c>
      <c r="ME12" s="96" t="str">
        <f>IF($MA$8,MJ7,"-")</f>
        <v>-</v>
      </c>
      <c r="MF12" s="85"/>
      <c r="MG12" s="85"/>
      <c r="MH12" s="85"/>
      <c r="MI12" s="85"/>
      <c r="MJ12" s="95" t="s">
        <v>149</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151</v>
      </c>
      <c r="AY13" s="96">
        <f>$BI$7</f>
        <v>100</v>
      </c>
      <c r="AZ13" s="96">
        <f>$BI$7</f>
        <v>100</v>
      </c>
      <c r="BA13" s="96">
        <f>$BI$7</f>
        <v>100</v>
      </c>
      <c r="BB13" s="96">
        <f>$BI$7</f>
        <v>100</v>
      </c>
      <c r="BC13" s="96">
        <f>$BI$7</f>
        <v>100</v>
      </c>
      <c r="BD13" s="85"/>
      <c r="BE13" s="85"/>
      <c r="BF13" s="85"/>
      <c r="BG13" s="85"/>
      <c r="BH13" s="85"/>
      <c r="BI13" s="95" t="s">
        <v>151</v>
      </c>
      <c r="BJ13" s="96">
        <f>$BT$7</f>
        <v>100</v>
      </c>
      <c r="BK13" s="96">
        <f>$BT$7</f>
        <v>100</v>
      </c>
      <c r="BL13" s="96">
        <f>$BT$7</f>
        <v>100</v>
      </c>
      <c r="BM13" s="96">
        <f>$BT$7</f>
        <v>100</v>
      </c>
      <c r="BN13" s="96">
        <f>$BT$7</f>
        <v>100</v>
      </c>
      <c r="BO13" s="85"/>
      <c r="BP13" s="85"/>
      <c r="BQ13" s="85"/>
      <c r="BR13" s="85"/>
      <c r="BS13" s="85"/>
      <c r="BT13" s="95" t="s">
        <v>151</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152</v>
      </c>
      <c r="C14" s="100"/>
      <c r="D14" s="101"/>
      <c r="E14" s="100"/>
      <c r="F14" s="199" t="s">
        <v>153</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154</v>
      </c>
      <c r="C15" s="198"/>
      <c r="D15" s="101"/>
      <c r="E15" s="98">
        <v>1</v>
      </c>
      <c r="F15" s="198" t="s">
        <v>155</v>
      </c>
      <c r="G15" s="198"/>
      <c r="H15" s="103" t="s">
        <v>156</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157</v>
      </c>
      <c r="AY15" s="104"/>
      <c r="AZ15" s="104"/>
      <c r="BA15" s="104"/>
      <c r="BB15" s="104"/>
      <c r="BC15" s="104"/>
      <c r="BD15" s="101"/>
      <c r="BE15" s="101"/>
      <c r="BF15" s="101"/>
      <c r="BG15" s="101"/>
      <c r="BH15" s="101"/>
      <c r="BI15" s="102" t="s">
        <v>157</v>
      </c>
      <c r="BJ15" s="104"/>
      <c r="BK15" s="104"/>
      <c r="BL15" s="104"/>
      <c r="BM15" s="104"/>
      <c r="BN15" s="104"/>
      <c r="BO15" s="101"/>
      <c r="BP15" s="101"/>
      <c r="BQ15" s="101"/>
      <c r="BR15" s="101"/>
      <c r="BS15" s="101"/>
      <c r="BT15" s="102" t="s">
        <v>157</v>
      </c>
      <c r="BU15" s="104"/>
      <c r="BV15" s="104"/>
      <c r="BW15" s="104"/>
      <c r="BX15" s="104"/>
      <c r="BY15" s="104"/>
      <c r="BZ15" s="101"/>
      <c r="CA15" s="101"/>
      <c r="CB15" s="101"/>
      <c r="CC15" s="101"/>
      <c r="CD15" s="101"/>
      <c r="CE15" s="102" t="s">
        <v>157</v>
      </c>
      <c r="CF15" s="104"/>
      <c r="CG15" s="104"/>
      <c r="CH15" s="104"/>
      <c r="CI15" s="104"/>
      <c r="CJ15" s="104"/>
      <c r="CK15" s="101"/>
      <c r="CL15" s="101"/>
      <c r="CM15" s="101"/>
      <c r="CN15" s="101"/>
      <c r="CO15" s="102" t="s">
        <v>157</v>
      </c>
      <c r="CP15" s="104"/>
      <c r="CQ15" s="104"/>
      <c r="CR15" s="104"/>
      <c r="CS15" s="104"/>
      <c r="CT15" s="104"/>
      <c r="CU15" s="101"/>
      <c r="CV15" s="101"/>
      <c r="CW15" s="101"/>
      <c r="CX15" s="101"/>
      <c r="CY15" s="101"/>
      <c r="CZ15" s="102" t="s">
        <v>157</v>
      </c>
      <c r="DA15" s="104"/>
      <c r="DB15" s="104"/>
      <c r="DC15" s="104"/>
      <c r="DD15" s="104"/>
      <c r="DE15" s="104"/>
      <c r="DF15" s="101"/>
      <c r="DG15" s="101"/>
      <c r="DH15" s="101"/>
      <c r="DI15" s="101"/>
      <c r="DJ15" s="102" t="s">
        <v>157</v>
      </c>
      <c r="DK15" s="104"/>
      <c r="DL15" s="104"/>
      <c r="DM15" s="104"/>
      <c r="DN15" s="104"/>
      <c r="DO15" s="104"/>
      <c r="DP15" s="101"/>
      <c r="DQ15" s="101"/>
      <c r="DR15" s="101"/>
      <c r="DS15" s="101"/>
      <c r="DT15" s="102" t="s">
        <v>157</v>
      </c>
      <c r="DU15" s="104"/>
      <c r="DV15" s="104"/>
      <c r="DW15" s="104"/>
      <c r="DX15" s="104"/>
      <c r="DY15" s="104"/>
      <c r="DZ15" s="101"/>
      <c r="EA15" s="101"/>
      <c r="EB15" s="101"/>
      <c r="EC15" s="101"/>
      <c r="ED15" s="102" t="s">
        <v>157</v>
      </c>
      <c r="EE15" s="104"/>
      <c r="EF15" s="104"/>
      <c r="EG15" s="104"/>
      <c r="EH15" s="104"/>
      <c r="EI15" s="104"/>
      <c r="EJ15" s="101"/>
      <c r="EK15" s="101"/>
      <c r="EL15" s="101"/>
      <c r="EM15" s="101"/>
      <c r="EN15" s="102" t="s">
        <v>157</v>
      </c>
      <c r="EO15" s="104"/>
      <c r="EP15" s="104"/>
      <c r="EQ15" s="104"/>
      <c r="ER15" s="104"/>
      <c r="ES15" s="104"/>
      <c r="ET15" s="101"/>
      <c r="EU15" s="101"/>
      <c r="EV15" s="101"/>
      <c r="EW15" s="101"/>
      <c r="EX15" s="101"/>
      <c r="EY15" s="102" t="s">
        <v>157</v>
      </c>
      <c r="EZ15" s="104"/>
      <c r="FA15" s="104"/>
      <c r="FB15" s="104"/>
      <c r="FC15" s="104"/>
      <c r="FD15" s="104"/>
      <c r="FE15" s="101"/>
      <c r="FF15" s="101"/>
      <c r="FG15" s="101"/>
      <c r="FH15" s="101"/>
      <c r="FI15" s="102" t="s">
        <v>157</v>
      </c>
      <c r="FJ15" s="104"/>
      <c r="FK15" s="104"/>
      <c r="FL15" s="104"/>
      <c r="FM15" s="104"/>
      <c r="FN15" s="104"/>
      <c r="FO15" s="101"/>
      <c r="FP15" s="101"/>
      <c r="FQ15" s="101"/>
      <c r="FR15" s="101"/>
      <c r="FS15" s="102" t="s">
        <v>157</v>
      </c>
      <c r="FT15" s="104"/>
      <c r="FU15" s="104"/>
      <c r="FV15" s="104"/>
      <c r="FW15" s="104"/>
      <c r="FX15" s="104"/>
      <c r="FY15" s="101"/>
      <c r="FZ15" s="101"/>
      <c r="GA15" s="101"/>
      <c r="GB15" s="101"/>
      <c r="GC15" s="102" t="s">
        <v>157</v>
      </c>
      <c r="GD15" s="104"/>
      <c r="GE15" s="104"/>
      <c r="GF15" s="104"/>
      <c r="GG15" s="104"/>
      <c r="GH15" s="104"/>
      <c r="GI15" s="101"/>
      <c r="GJ15" s="101"/>
      <c r="GK15" s="101"/>
      <c r="GL15" s="101"/>
      <c r="GM15" s="102" t="s">
        <v>157</v>
      </c>
      <c r="GN15" s="104"/>
      <c r="GO15" s="104"/>
      <c r="GP15" s="104"/>
      <c r="GQ15" s="104"/>
      <c r="GR15" s="104"/>
      <c r="GS15" s="101"/>
      <c r="GT15" s="101"/>
      <c r="GU15" s="101"/>
      <c r="GV15" s="101"/>
      <c r="GW15" s="101"/>
      <c r="GX15" s="102" t="s">
        <v>157</v>
      </c>
      <c r="GY15" s="104"/>
      <c r="GZ15" s="104"/>
      <c r="HA15" s="104"/>
      <c r="HB15" s="104"/>
      <c r="HC15" s="104"/>
      <c r="HD15" s="101"/>
      <c r="HE15" s="101"/>
      <c r="HF15" s="101"/>
      <c r="HG15" s="101"/>
      <c r="HH15" s="102" t="s">
        <v>157</v>
      </c>
      <c r="HI15" s="104"/>
      <c r="HJ15" s="104"/>
      <c r="HK15" s="104"/>
      <c r="HL15" s="104"/>
      <c r="HM15" s="104"/>
      <c r="HN15" s="101"/>
      <c r="HO15" s="101"/>
      <c r="HP15" s="101"/>
      <c r="HQ15" s="101"/>
      <c r="HR15" s="102" t="s">
        <v>157</v>
      </c>
      <c r="HS15" s="104"/>
      <c r="HT15" s="104"/>
      <c r="HU15" s="104"/>
      <c r="HV15" s="104"/>
      <c r="HW15" s="104"/>
      <c r="HX15" s="101"/>
      <c r="HY15" s="101"/>
      <c r="HZ15" s="101"/>
      <c r="IA15" s="101"/>
      <c r="IB15" s="102" t="s">
        <v>157</v>
      </c>
      <c r="IC15" s="104"/>
      <c r="ID15" s="104"/>
      <c r="IE15" s="104"/>
      <c r="IF15" s="104"/>
      <c r="IG15" s="104"/>
      <c r="IH15" s="101"/>
      <c r="II15" s="101"/>
      <c r="IJ15" s="101"/>
      <c r="IK15" s="101"/>
      <c r="IL15" s="102" t="s">
        <v>157</v>
      </c>
      <c r="IM15" s="104"/>
      <c r="IN15" s="104"/>
      <c r="IO15" s="104"/>
      <c r="IP15" s="104"/>
      <c r="IQ15" s="104"/>
      <c r="IR15" s="101"/>
      <c r="IS15" s="101"/>
      <c r="IT15" s="101"/>
      <c r="IU15" s="101"/>
      <c r="IV15" s="101"/>
      <c r="IW15" s="102" t="s">
        <v>157</v>
      </c>
      <c r="IX15" s="104"/>
      <c r="IY15" s="104"/>
      <c r="IZ15" s="104"/>
      <c r="JA15" s="104"/>
      <c r="JB15" s="104"/>
      <c r="JC15" s="101"/>
      <c r="JD15" s="101"/>
      <c r="JE15" s="101"/>
      <c r="JF15" s="101"/>
      <c r="JG15" s="102" t="s">
        <v>157</v>
      </c>
      <c r="JH15" s="104"/>
      <c r="JI15" s="104"/>
      <c r="JJ15" s="104"/>
      <c r="JK15" s="104"/>
      <c r="JL15" s="104"/>
      <c r="JM15" s="101"/>
      <c r="JN15" s="101"/>
      <c r="JO15" s="101"/>
      <c r="JP15" s="101"/>
      <c r="JQ15" s="102" t="s">
        <v>157</v>
      </c>
      <c r="JR15" s="104"/>
      <c r="JS15" s="104"/>
      <c r="JT15" s="104"/>
      <c r="JU15" s="104"/>
      <c r="JV15" s="104"/>
      <c r="JW15" s="101"/>
      <c r="JX15" s="101"/>
      <c r="JY15" s="101"/>
      <c r="JZ15" s="101"/>
      <c r="KA15" s="102" t="s">
        <v>157</v>
      </c>
      <c r="KB15" s="104"/>
      <c r="KC15" s="104"/>
      <c r="KD15" s="104"/>
      <c r="KE15" s="104"/>
      <c r="KF15" s="104"/>
      <c r="KG15" s="101"/>
      <c r="KH15" s="101"/>
      <c r="KI15" s="101"/>
      <c r="KJ15" s="101"/>
      <c r="KK15" s="102" t="s">
        <v>157</v>
      </c>
      <c r="KL15" s="104"/>
      <c r="KM15" s="104"/>
      <c r="KN15" s="104"/>
      <c r="KO15" s="104"/>
      <c r="KP15" s="104"/>
      <c r="KQ15" s="101"/>
      <c r="KR15" s="101"/>
      <c r="KS15" s="101"/>
      <c r="KT15" s="101"/>
      <c r="KU15" s="101"/>
      <c r="KV15" s="102" t="s">
        <v>157</v>
      </c>
      <c r="KW15" s="104"/>
      <c r="KX15" s="104"/>
      <c r="KY15" s="104"/>
      <c r="KZ15" s="104"/>
      <c r="LA15" s="104"/>
      <c r="LB15" s="101"/>
      <c r="LC15" s="101"/>
      <c r="LD15" s="101"/>
      <c r="LE15" s="101"/>
      <c r="LF15" s="102" t="s">
        <v>157</v>
      </c>
      <c r="LG15" s="104"/>
      <c r="LH15" s="104"/>
      <c r="LI15" s="104"/>
      <c r="LJ15" s="104"/>
      <c r="LK15" s="104"/>
      <c r="LL15" s="101"/>
      <c r="LM15" s="101"/>
      <c r="LN15" s="101"/>
      <c r="LO15" s="101"/>
      <c r="LP15" s="102" t="s">
        <v>157</v>
      </c>
      <c r="LQ15" s="104"/>
      <c r="LR15" s="104"/>
      <c r="LS15" s="104"/>
      <c r="LT15" s="104"/>
      <c r="LU15" s="104"/>
      <c r="LV15" s="101"/>
      <c r="LW15" s="101"/>
      <c r="LX15" s="101"/>
      <c r="LY15" s="101"/>
      <c r="LZ15" s="102" t="s">
        <v>157</v>
      </c>
      <c r="MA15" s="104"/>
      <c r="MB15" s="104"/>
      <c r="MC15" s="104"/>
      <c r="MD15" s="104"/>
      <c r="ME15" s="104"/>
      <c r="MF15" s="101"/>
      <c r="MG15" s="101"/>
      <c r="MH15" s="101"/>
      <c r="MI15" s="101"/>
      <c r="MJ15" s="102" t="s">
        <v>157</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158</v>
      </c>
      <c r="C16" s="198"/>
      <c r="D16" s="101"/>
      <c r="E16" s="98">
        <f>E15+1</f>
        <v>2</v>
      </c>
      <c r="F16" s="198" t="s">
        <v>159</v>
      </c>
      <c r="G16" s="198"/>
      <c r="H16" s="103" t="s">
        <v>160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161</v>
      </c>
      <c r="C17" s="198"/>
      <c r="D17" s="101"/>
      <c r="E17" s="98">
        <f t="shared" ref="E17" si="8">E16+1</f>
        <v>3</v>
      </c>
      <c r="F17" s="198" t="s">
        <v>162</v>
      </c>
      <c r="G17" s="198"/>
      <c r="H17" s="103" t="s">
        <v>163</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164</v>
      </c>
      <c r="AY17" s="107">
        <f>IF(AY7="-",NA(),AY7)</f>
        <v>111.7</v>
      </c>
      <c r="AZ17" s="107">
        <f t="shared" ref="AZ17:BC17" si="9">IF(AZ7="-",NA(),AZ7)</f>
        <v>115.5</v>
      </c>
      <c r="BA17" s="107">
        <f t="shared" si="9"/>
        <v>113.6</v>
      </c>
      <c r="BB17" s="107">
        <f t="shared" si="9"/>
        <v>118.9</v>
      </c>
      <c r="BC17" s="107">
        <f t="shared" si="9"/>
        <v>114.8</v>
      </c>
      <c r="BD17" s="101"/>
      <c r="BE17" s="101"/>
      <c r="BF17" s="101"/>
      <c r="BG17" s="101"/>
      <c r="BH17" s="101"/>
      <c r="BI17" s="106" t="s">
        <v>164</v>
      </c>
      <c r="BJ17" s="107">
        <f>IF(BJ7="-",NA(),BJ7)</f>
        <v>112.9</v>
      </c>
      <c r="BK17" s="107">
        <f t="shared" ref="BK17:BN17" si="10">IF(BK7="-",NA(),BK7)</f>
        <v>115.7</v>
      </c>
      <c r="BL17" s="107">
        <f t="shared" si="10"/>
        <v>111.3</v>
      </c>
      <c r="BM17" s="107">
        <f t="shared" si="10"/>
        <v>116</v>
      </c>
      <c r="BN17" s="107">
        <f t="shared" si="10"/>
        <v>113.1</v>
      </c>
      <c r="BO17" s="101"/>
      <c r="BP17" s="101"/>
      <c r="BQ17" s="101"/>
      <c r="BR17" s="101"/>
      <c r="BS17" s="101"/>
      <c r="BT17" s="106" t="s">
        <v>164</v>
      </c>
      <c r="BU17" s="107">
        <f>IF(BU7="-",NA(),BU7)</f>
        <v>1028</v>
      </c>
      <c r="BV17" s="107">
        <f t="shared" ref="BV17:BY17" si="11">IF(BV7="-",NA(),BV7)</f>
        <v>1005.5</v>
      </c>
      <c r="BW17" s="107">
        <f t="shared" si="11"/>
        <v>618.29999999999995</v>
      </c>
      <c r="BX17" s="107">
        <f t="shared" si="11"/>
        <v>980.2</v>
      </c>
      <c r="BY17" s="107">
        <f t="shared" si="11"/>
        <v>1051.5</v>
      </c>
      <c r="BZ17" s="101"/>
      <c r="CA17" s="101"/>
      <c r="CB17" s="101"/>
      <c r="CC17" s="101"/>
      <c r="CD17" s="101"/>
      <c r="CE17" s="106" t="s">
        <v>164</v>
      </c>
      <c r="CF17" s="107">
        <f>IF(CF7="-",NA(),CF7)</f>
        <v>7364.3</v>
      </c>
      <c r="CG17" s="107">
        <f t="shared" ref="CG17:CJ17" si="12">IF(CG7="-",NA(),CG7)</f>
        <v>10947.6</v>
      </c>
      <c r="CH17" s="107">
        <f t="shared" si="12"/>
        <v>8165.9</v>
      </c>
      <c r="CI17" s="107">
        <f t="shared" si="12"/>
        <v>6890.4</v>
      </c>
      <c r="CJ17" s="107">
        <f t="shared" si="12"/>
        <v>7277.6</v>
      </c>
      <c r="CK17" s="101"/>
      <c r="CL17" s="101"/>
      <c r="CM17" s="101"/>
      <c r="CN17" s="101"/>
      <c r="CO17" s="106" t="s">
        <v>164</v>
      </c>
      <c r="CP17" s="108">
        <f>IF(CP7="-",NA(),CP7)</f>
        <v>353267</v>
      </c>
      <c r="CQ17" s="108">
        <f t="shared" ref="CQ17:CT17" si="13">IF(CQ7="-",NA(),CQ7)</f>
        <v>344913</v>
      </c>
      <c r="CR17" s="108">
        <f t="shared" si="13"/>
        <v>307873</v>
      </c>
      <c r="CS17" s="108">
        <f t="shared" si="13"/>
        <v>551658</v>
      </c>
      <c r="CT17" s="108">
        <f t="shared" si="13"/>
        <v>438485</v>
      </c>
      <c r="CU17" s="101"/>
      <c r="CV17" s="101"/>
      <c r="CW17" s="101"/>
      <c r="CX17" s="101"/>
      <c r="CY17" s="101"/>
      <c r="CZ17" s="106" t="s">
        <v>164</v>
      </c>
      <c r="DA17" s="107">
        <f>IF(DA7="-",NA(),DA7)</f>
        <v>34.299999999999997</v>
      </c>
      <c r="DB17" s="107">
        <f t="shared" ref="DB17:DE17" si="14">IF(DB7="-",NA(),DB7)</f>
        <v>22.8</v>
      </c>
      <c r="DC17" s="107">
        <f t="shared" si="14"/>
        <v>31.8</v>
      </c>
      <c r="DD17" s="107">
        <f t="shared" si="14"/>
        <v>36.4</v>
      </c>
      <c r="DE17" s="107">
        <f t="shared" si="14"/>
        <v>37.299999999999997</v>
      </c>
      <c r="DF17" s="101"/>
      <c r="DG17" s="101"/>
      <c r="DH17" s="101"/>
      <c r="DI17" s="101"/>
      <c r="DJ17" s="106" t="s">
        <v>164</v>
      </c>
      <c r="DK17" s="107">
        <f>IF(DK7="-",NA(),DK7)</f>
        <v>12.6</v>
      </c>
      <c r="DL17" s="107">
        <f t="shared" ref="DL17:DO17" si="15">IF(DL7="-",NA(),DL7)</f>
        <v>15.3</v>
      </c>
      <c r="DM17" s="107">
        <f t="shared" si="15"/>
        <v>10.5</v>
      </c>
      <c r="DN17" s="107">
        <f t="shared" si="15"/>
        <v>9.6999999999999993</v>
      </c>
      <c r="DO17" s="107">
        <f t="shared" si="15"/>
        <v>10</v>
      </c>
      <c r="DP17" s="101"/>
      <c r="DQ17" s="101"/>
      <c r="DR17" s="101"/>
      <c r="DS17" s="101"/>
      <c r="DT17" s="106" t="s">
        <v>164</v>
      </c>
      <c r="DU17" s="107">
        <f>IF(DU7="-",NA(),DU7)</f>
        <v>98.6</v>
      </c>
      <c r="DV17" s="107">
        <f t="shared" ref="DV17:DY17" si="16">IF(DV7="-",NA(),DV7)</f>
        <v>87.1</v>
      </c>
      <c r="DW17" s="107">
        <f t="shared" si="16"/>
        <v>75.5</v>
      </c>
      <c r="DX17" s="107">
        <f t="shared" si="16"/>
        <v>65.599999999999994</v>
      </c>
      <c r="DY17" s="107">
        <f t="shared" si="16"/>
        <v>71.2</v>
      </c>
      <c r="DZ17" s="101"/>
      <c r="EA17" s="101"/>
      <c r="EB17" s="101"/>
      <c r="EC17" s="101"/>
      <c r="ED17" s="106" t="s">
        <v>164</v>
      </c>
      <c r="EE17" s="107">
        <f>IF(EE7="-",NA(),EE7)</f>
        <v>62.5</v>
      </c>
      <c r="EF17" s="107">
        <f t="shared" ref="EF17:EI17" si="17">IF(EF7="-",NA(),EF7)</f>
        <v>62.9</v>
      </c>
      <c r="EG17" s="107">
        <f t="shared" si="17"/>
        <v>66.900000000000006</v>
      </c>
      <c r="EH17" s="107">
        <f t="shared" si="17"/>
        <v>69.099999999999994</v>
      </c>
      <c r="EI17" s="107">
        <f t="shared" si="17"/>
        <v>69.3</v>
      </c>
      <c r="EJ17" s="101"/>
      <c r="EK17" s="101"/>
      <c r="EL17" s="101"/>
      <c r="EM17" s="101"/>
      <c r="EN17" s="106" t="s">
        <v>164</v>
      </c>
      <c r="EO17" s="107">
        <f>IF(EO7="-",NA(),EO7)</f>
        <v>1.1000000000000001</v>
      </c>
      <c r="EP17" s="107">
        <f t="shared" ref="EP17:ES17" si="18">IF(EP7="-",NA(),EP7)</f>
        <v>12.3</v>
      </c>
      <c r="EQ17" s="107">
        <f t="shared" si="18"/>
        <v>10.7</v>
      </c>
      <c r="ER17" s="107">
        <f t="shared" si="18"/>
        <v>10.199999999999999</v>
      </c>
      <c r="ES17" s="107">
        <f t="shared" si="18"/>
        <v>10.5</v>
      </c>
      <c r="ET17" s="101"/>
      <c r="EU17" s="101"/>
      <c r="EV17" s="101"/>
      <c r="EW17" s="101"/>
      <c r="EX17" s="101"/>
      <c r="EY17" s="106" t="s">
        <v>164</v>
      </c>
      <c r="EZ17" s="107">
        <f>IF(EZ7="-",NA(),EZ7)</f>
        <v>34.799999999999997</v>
      </c>
      <c r="FA17" s="107">
        <f t="shared" ref="FA17:FD17" si="19">IF(FA7="-",NA(),FA7)</f>
        <v>22.9</v>
      </c>
      <c r="FB17" s="107">
        <f t="shared" si="19"/>
        <v>32.299999999999997</v>
      </c>
      <c r="FC17" s="107">
        <f t="shared" si="19"/>
        <v>37.299999999999997</v>
      </c>
      <c r="FD17" s="107">
        <f t="shared" si="19"/>
        <v>38.200000000000003</v>
      </c>
      <c r="FE17" s="101"/>
      <c r="FF17" s="101"/>
      <c r="FG17" s="101"/>
      <c r="FH17" s="101"/>
      <c r="FI17" s="106" t="s">
        <v>164</v>
      </c>
      <c r="FJ17" s="107">
        <f>IF(FJ7="-",NA(),FJ7)</f>
        <v>12.4</v>
      </c>
      <c r="FK17" s="107">
        <f t="shared" ref="FK17:FN17" si="20">IF(FK7="-",NA(),FK7)</f>
        <v>15.5</v>
      </c>
      <c r="FL17" s="107">
        <f t="shared" si="20"/>
        <v>10.4</v>
      </c>
      <c r="FM17" s="107">
        <f t="shared" si="20"/>
        <v>6.4</v>
      </c>
      <c r="FN17" s="107">
        <f t="shared" si="20"/>
        <v>8.6</v>
      </c>
      <c r="FO17" s="101"/>
      <c r="FP17" s="101"/>
      <c r="FQ17" s="101"/>
      <c r="FR17" s="101"/>
      <c r="FS17" s="106" t="s">
        <v>164</v>
      </c>
      <c r="FT17" s="107">
        <f>IF(FT7="-",NA(),FT7)</f>
        <v>85.9</v>
      </c>
      <c r="FU17" s="107">
        <f t="shared" ref="FU17:FX17" si="21">IF(FU7="-",NA(),FU7)</f>
        <v>77.099999999999994</v>
      </c>
      <c r="FV17" s="107">
        <f t="shared" si="21"/>
        <v>66.7</v>
      </c>
      <c r="FW17" s="107">
        <f t="shared" si="21"/>
        <v>57.4</v>
      </c>
      <c r="FX17" s="107">
        <f t="shared" si="21"/>
        <v>65.2</v>
      </c>
      <c r="FY17" s="101"/>
      <c r="FZ17" s="101"/>
      <c r="GA17" s="101"/>
      <c r="GB17" s="101"/>
      <c r="GC17" s="106" t="s">
        <v>164</v>
      </c>
      <c r="GD17" s="107">
        <f>IF(GD7="-",NA(),GD7)</f>
        <v>63.7</v>
      </c>
      <c r="GE17" s="107">
        <f t="shared" ref="GE17:GH17" si="22">IF(GE7="-",NA(),GE7)</f>
        <v>64.099999999999994</v>
      </c>
      <c r="GF17" s="107">
        <f t="shared" si="22"/>
        <v>67.5</v>
      </c>
      <c r="GG17" s="107">
        <f t="shared" si="22"/>
        <v>69.599999999999994</v>
      </c>
      <c r="GH17" s="107">
        <f t="shared" si="22"/>
        <v>69.7</v>
      </c>
      <c r="GI17" s="101"/>
      <c r="GJ17" s="101"/>
      <c r="GK17" s="101"/>
      <c r="GL17" s="101"/>
      <c r="GM17" s="106" t="s">
        <v>164</v>
      </c>
      <c r="GN17" s="107">
        <f>IF(GN7="-",NA(),GN7)</f>
        <v>0</v>
      </c>
      <c r="GO17" s="107">
        <f t="shared" ref="GO17:GR17" si="23">IF(GO7="-",NA(),GO7)</f>
        <v>9.1999999999999993</v>
      </c>
      <c r="GP17" s="107">
        <f t="shared" si="23"/>
        <v>8.3000000000000007</v>
      </c>
      <c r="GQ17" s="107">
        <f t="shared" si="23"/>
        <v>9.4</v>
      </c>
      <c r="GR17" s="107">
        <f t="shared" si="23"/>
        <v>9.6999999999999993</v>
      </c>
      <c r="GS17" s="101"/>
      <c r="GT17" s="101"/>
      <c r="GU17" s="101"/>
      <c r="GV17" s="101"/>
      <c r="GW17" s="101"/>
      <c r="GX17" s="106" t="s">
        <v>164</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164</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164</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164</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164</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164</v>
      </c>
      <c r="IX17" s="107">
        <f>IF(IX7="-",NA(),IX7)</f>
        <v>16.2</v>
      </c>
      <c r="IY17" s="107">
        <f t="shared" ref="IY17:JB17" si="29">IF(IY7="-",NA(),IY7)</f>
        <v>18.600000000000001</v>
      </c>
      <c r="IZ17" s="107">
        <f t="shared" si="29"/>
        <v>14.5</v>
      </c>
      <c r="JA17" s="107">
        <f t="shared" si="29"/>
        <v>4.5999999999999996</v>
      </c>
      <c r="JB17" s="107">
        <f t="shared" si="29"/>
        <v>5.0999999999999996</v>
      </c>
      <c r="JC17" s="101"/>
      <c r="JD17" s="101"/>
      <c r="JE17" s="101"/>
      <c r="JF17" s="101"/>
      <c r="JG17" s="106" t="s">
        <v>164</v>
      </c>
      <c r="JH17" s="107">
        <f>IF(JH7="-",NA(),JH7)</f>
        <v>16.600000000000001</v>
      </c>
      <c r="JI17" s="107">
        <f t="shared" ref="JI17:JL17" si="30">IF(JI7="-",NA(),JI7)</f>
        <v>11</v>
      </c>
      <c r="JJ17" s="107">
        <f t="shared" si="30"/>
        <v>14.3</v>
      </c>
      <c r="JK17" s="107">
        <f t="shared" si="30"/>
        <v>46.2</v>
      </c>
      <c r="JL17" s="107">
        <f t="shared" si="30"/>
        <v>33.4</v>
      </c>
      <c r="JM17" s="101"/>
      <c r="JN17" s="101"/>
      <c r="JO17" s="101"/>
      <c r="JP17" s="101"/>
      <c r="JQ17" s="106" t="s">
        <v>164</v>
      </c>
      <c r="JR17" s="107">
        <f>IF(JR7="-",NA(),JR7)</f>
        <v>677.1</v>
      </c>
      <c r="JS17" s="107">
        <f t="shared" ref="JS17:JV17" si="31">IF(JS7="-",NA(),JS7)</f>
        <v>370.5</v>
      </c>
      <c r="JT17" s="107">
        <f t="shared" si="31"/>
        <v>408.7</v>
      </c>
      <c r="JU17" s="107">
        <f t="shared" si="31"/>
        <v>1074.8</v>
      </c>
      <c r="JV17" s="107">
        <f t="shared" si="31"/>
        <v>775.6</v>
      </c>
      <c r="JW17" s="101"/>
      <c r="JX17" s="101"/>
      <c r="JY17" s="101"/>
      <c r="JZ17" s="101"/>
      <c r="KA17" s="106" t="s">
        <v>164</v>
      </c>
      <c r="KB17" s="107">
        <f>IF(KB7="-",NA(),KB7)</f>
        <v>25.5</v>
      </c>
      <c r="KC17" s="107">
        <f t="shared" ref="KC17:KF17" si="32">IF(KC7="-",NA(),KC7)</f>
        <v>28.9</v>
      </c>
      <c r="KD17" s="107">
        <f t="shared" si="32"/>
        <v>49.5</v>
      </c>
      <c r="KE17" s="107">
        <f t="shared" si="32"/>
        <v>54.6</v>
      </c>
      <c r="KF17" s="107">
        <f t="shared" si="32"/>
        <v>58.9</v>
      </c>
      <c r="KG17" s="101"/>
      <c r="KH17" s="101"/>
      <c r="KI17" s="101"/>
      <c r="KJ17" s="101"/>
      <c r="KK17" s="106" t="s">
        <v>164</v>
      </c>
      <c r="KL17" s="107">
        <f>IF(KL7="-",NA(),KL7)</f>
        <v>48.6</v>
      </c>
      <c r="KM17" s="107">
        <f t="shared" ref="KM17:KP17" si="33">IF(KM7="-",NA(),KM7)</f>
        <v>100</v>
      </c>
      <c r="KN17" s="107">
        <f t="shared" si="33"/>
        <v>100</v>
      </c>
      <c r="KO17" s="107">
        <f t="shared" si="33"/>
        <v>100</v>
      </c>
      <c r="KP17" s="107">
        <f t="shared" si="33"/>
        <v>100</v>
      </c>
      <c r="KQ17" s="101"/>
      <c r="KR17" s="101"/>
      <c r="KS17" s="101"/>
      <c r="KT17" s="101"/>
      <c r="KU17" s="101"/>
      <c r="KV17" s="106" t="s">
        <v>164</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164</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164</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164</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164</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165</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166</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166</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166</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166</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166</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166</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166</v>
      </c>
      <c r="DK18" s="107">
        <f>IF(DP7="-",NA(),DP7)</f>
        <v>22.3</v>
      </c>
      <c r="DL18" s="107">
        <f t="shared" ref="DL18:DO18" si="45">IF(DQ7="-",NA(),DQ7)</f>
        <v>22.1</v>
      </c>
      <c r="DM18" s="107">
        <f t="shared" si="45"/>
        <v>21.1</v>
      </c>
      <c r="DN18" s="107">
        <f t="shared" si="45"/>
        <v>20</v>
      </c>
      <c r="DO18" s="107">
        <f t="shared" si="45"/>
        <v>18.2</v>
      </c>
      <c r="DP18" s="101"/>
      <c r="DQ18" s="101"/>
      <c r="DR18" s="101"/>
      <c r="DS18" s="101"/>
      <c r="DT18" s="106" t="s">
        <v>166</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166</v>
      </c>
      <c r="EE18" s="107">
        <f>IF(EJ7="-",NA(),EJ7)</f>
        <v>57</v>
      </c>
      <c r="EF18" s="107">
        <f t="shared" ref="EF18:EI18" si="47">IF(EK7="-",NA(),EK7)</f>
        <v>57.7</v>
      </c>
      <c r="EG18" s="107">
        <f t="shared" si="47"/>
        <v>59.8</v>
      </c>
      <c r="EH18" s="107">
        <f t="shared" si="47"/>
        <v>59.6</v>
      </c>
      <c r="EI18" s="107">
        <f t="shared" si="47"/>
        <v>60.3</v>
      </c>
      <c r="EJ18" s="101"/>
      <c r="EK18" s="101"/>
      <c r="EL18" s="101"/>
      <c r="EM18" s="101"/>
      <c r="EN18" s="106" t="s">
        <v>166</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166</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166</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166</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166</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166</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166</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166</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166</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166</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166</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166</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166</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166</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166</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166</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166</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166</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166</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166</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166</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167</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151</v>
      </c>
      <c r="AY19" s="107">
        <f>$BI$7</f>
        <v>100</v>
      </c>
      <c r="AZ19" s="107">
        <f t="shared" ref="AZ19:BC19" si="49">$BI$7</f>
        <v>100</v>
      </c>
      <c r="BA19" s="107">
        <f t="shared" si="49"/>
        <v>100</v>
      </c>
      <c r="BB19" s="107">
        <f t="shared" si="49"/>
        <v>100</v>
      </c>
      <c r="BC19" s="107">
        <f t="shared" si="49"/>
        <v>100</v>
      </c>
      <c r="BD19" s="101"/>
      <c r="BE19" s="101"/>
      <c r="BF19" s="101"/>
      <c r="BG19" s="101"/>
      <c r="BH19" s="101"/>
      <c r="BI19" s="109" t="s">
        <v>151</v>
      </c>
      <c r="BJ19" s="107">
        <f>$BT$7</f>
        <v>100</v>
      </c>
      <c r="BK19" s="107">
        <f>$BT$7</f>
        <v>100</v>
      </c>
      <c r="BL19" s="107">
        <f>$BT$7</f>
        <v>100</v>
      </c>
      <c r="BM19" s="107">
        <f>$BT$7</f>
        <v>100</v>
      </c>
      <c r="BN19" s="107">
        <f>$BT$7</f>
        <v>100</v>
      </c>
      <c r="BO19" s="101"/>
      <c r="BP19" s="101"/>
      <c r="BQ19" s="101"/>
      <c r="BR19" s="101"/>
      <c r="BS19" s="101"/>
      <c r="BT19" s="109" t="s">
        <v>151</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168</v>
      </c>
      <c r="C20" s="198"/>
      <c r="D20" s="101"/>
    </row>
    <row r="21" spans="1:374">
      <c r="A21" s="98">
        <f t="shared" si="7"/>
        <v>7</v>
      </c>
      <c r="B21" s="198" t="s">
        <v>169</v>
      </c>
      <c r="C21" s="198"/>
      <c r="D21" s="101"/>
    </row>
    <row r="22" spans="1:374">
      <c r="A22" s="98">
        <f t="shared" si="7"/>
        <v>8</v>
      </c>
      <c r="B22" s="198" t="s">
        <v>170</v>
      </c>
      <c r="C22" s="198"/>
      <c r="D22" s="101"/>
      <c r="E22" s="200" t="s">
        <v>171</v>
      </c>
      <c r="F22" s="201"/>
      <c r="G22" s="201"/>
      <c r="H22" s="201"/>
      <c r="I22" s="202"/>
    </row>
    <row r="23" spans="1:374">
      <c r="A23" s="98">
        <f t="shared" si="7"/>
        <v>9</v>
      </c>
      <c r="B23" s="198" t="s">
        <v>172</v>
      </c>
      <c r="C23" s="198"/>
      <c r="D23" s="101"/>
      <c r="E23" s="203"/>
      <c r="F23" s="204"/>
      <c r="G23" s="204"/>
      <c r="H23" s="204"/>
      <c r="I23" s="205"/>
    </row>
    <row r="24" spans="1:374">
      <c r="A24" s="98">
        <f t="shared" si="7"/>
        <v>10</v>
      </c>
      <c r="B24" s="198" t="s">
        <v>173</v>
      </c>
      <c r="C24" s="198"/>
      <c r="D24" s="101"/>
      <c r="E24" s="203"/>
      <c r="F24" s="204"/>
      <c r="G24" s="204"/>
      <c r="H24" s="204"/>
      <c r="I24" s="205"/>
    </row>
    <row r="25" spans="1:374">
      <c r="A25" s="98">
        <f t="shared" si="7"/>
        <v>11</v>
      </c>
      <c r="B25" s="198" t="s">
        <v>174</v>
      </c>
      <c r="C25" s="198"/>
      <c r="D25" s="101"/>
      <c r="E25" s="203"/>
      <c r="F25" s="204"/>
      <c r="G25" s="204"/>
      <c r="H25" s="204"/>
      <c r="I25" s="205"/>
    </row>
    <row r="26" spans="1:374">
      <c r="A26" s="98">
        <f t="shared" si="7"/>
        <v>12</v>
      </c>
      <c r="B26" s="198" t="s">
        <v>175</v>
      </c>
      <c r="C26" s="198"/>
      <c r="D26" s="101"/>
      <c r="E26" s="203"/>
      <c r="F26" s="204"/>
      <c r="G26" s="204"/>
      <c r="H26" s="204"/>
      <c r="I26" s="205"/>
    </row>
    <row r="27" spans="1:374">
      <c r="A27" s="98">
        <f t="shared" si="7"/>
        <v>13</v>
      </c>
      <c r="B27" s="198" t="s">
        <v>176</v>
      </c>
      <c r="C27" s="198"/>
      <c r="D27" s="101"/>
      <c r="E27" s="203"/>
      <c r="F27" s="204"/>
      <c r="G27" s="204"/>
      <c r="H27" s="204"/>
      <c r="I27" s="205"/>
    </row>
    <row r="28" spans="1:374">
      <c r="A28" s="98">
        <f t="shared" si="7"/>
        <v>14</v>
      </c>
      <c r="B28" s="198" t="s">
        <v>177</v>
      </c>
      <c r="C28" s="198"/>
      <c r="D28" s="101"/>
      <c r="E28" s="203"/>
      <c r="F28" s="204"/>
      <c r="G28" s="204"/>
      <c r="H28" s="204"/>
      <c r="I28" s="205"/>
    </row>
    <row r="29" spans="1:374">
      <c r="A29" s="98">
        <f t="shared" si="7"/>
        <v>15</v>
      </c>
      <c r="B29" s="198" t="s">
        <v>178</v>
      </c>
      <c r="C29" s="198"/>
      <c r="D29" s="101"/>
      <c r="E29" s="203"/>
      <c r="F29" s="204"/>
      <c r="G29" s="204"/>
      <c r="H29" s="204"/>
      <c r="I29" s="205"/>
    </row>
    <row r="30" spans="1:374">
      <c r="A30" s="98">
        <f t="shared" si="7"/>
        <v>16</v>
      </c>
      <c r="B30" s="198" t="s">
        <v>179</v>
      </c>
      <c r="C30" s="198"/>
      <c r="D30" s="101"/>
      <c r="E30" s="203"/>
      <c r="F30" s="204"/>
      <c r="G30" s="204"/>
      <c r="H30" s="204"/>
      <c r="I30" s="205"/>
    </row>
    <row r="31" spans="1:374">
      <c r="A31" s="98">
        <f t="shared" si="7"/>
        <v>17</v>
      </c>
      <c r="B31" s="198" t="s">
        <v>180</v>
      </c>
      <c r="C31" s="198"/>
      <c r="D31" s="101"/>
      <c r="E31" s="203"/>
      <c r="F31" s="204"/>
      <c r="G31" s="204"/>
      <c r="H31" s="204"/>
      <c r="I31" s="205"/>
    </row>
    <row r="32" spans="1:374">
      <c r="A32" s="98">
        <f t="shared" si="7"/>
        <v>18</v>
      </c>
      <c r="B32" s="198" t="s">
        <v>181</v>
      </c>
      <c r="C32" s="198"/>
      <c r="D32" s="101"/>
      <c r="E32" s="203"/>
      <c r="F32" s="204"/>
      <c r="G32" s="204"/>
      <c r="H32" s="204"/>
      <c r="I32" s="205"/>
    </row>
    <row r="33" spans="1:9">
      <c r="A33" s="98">
        <f t="shared" si="7"/>
        <v>19</v>
      </c>
      <c r="B33" s="198" t="s">
        <v>182</v>
      </c>
      <c r="C33" s="198"/>
      <c r="D33" s="101"/>
      <c r="E33" s="203"/>
      <c r="F33" s="204"/>
      <c r="G33" s="204"/>
      <c r="H33" s="204"/>
      <c r="I33" s="205"/>
    </row>
    <row r="34" spans="1:9">
      <c r="A34" s="98">
        <f t="shared" si="7"/>
        <v>20</v>
      </c>
      <c r="B34" s="198" t="s">
        <v>183</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2018-02-14T00:19:37Z</cp:lastPrinted>
  <dcterms:created xsi:type="dcterms:W3CDTF">2017-12-18T05:14:02Z</dcterms:created>
  <dcterms:modified xsi:type="dcterms:W3CDTF">2018-02-20T09:52:21Z</dcterms:modified>
</cp:coreProperties>
</file>