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MA12" i="5" s="1"/>
  <c r="LZ8" i="5"/>
  <c r="LQ8" i="5"/>
  <c r="LP8" i="5"/>
  <c r="LG8" i="5"/>
  <c r="LF8" i="5"/>
  <c r="KW8" i="5"/>
  <c r="KZ12" i="5" s="1"/>
  <c r="KV8" i="5"/>
  <c r="KU8" i="5"/>
  <c r="KL8" i="5"/>
  <c r="KK8" i="5"/>
  <c r="KB8" i="5"/>
  <c r="KA8" i="5"/>
  <c r="JR8" i="5"/>
  <c r="JQ8" i="5"/>
  <c r="JH8" i="5"/>
  <c r="JK12" i="5" s="1"/>
  <c r="JG8" i="5"/>
  <c r="IX8" i="5"/>
  <c r="IW8" i="5"/>
  <c r="IV8" i="5"/>
  <c r="IM8" i="5"/>
  <c r="IL8" i="5"/>
  <c r="IC8" i="5"/>
  <c r="IE12" i="5" s="1"/>
  <c r="IB8" i="5"/>
  <c r="HS8" i="5"/>
  <c r="HR8" i="5"/>
  <c r="HI8" i="5"/>
  <c r="HJ12" i="5" s="1"/>
  <c r="HH8" i="5"/>
  <c r="GY8" i="5"/>
  <c r="HC12" i="5" s="1"/>
  <c r="GX8" i="5"/>
  <c r="GW8" i="5"/>
  <c r="GM8" i="5"/>
  <c r="GC8" i="5"/>
  <c r="FS8" i="5"/>
  <c r="FI8" i="5"/>
  <c r="EY8" i="5"/>
  <c r="EX8" i="5"/>
  <c r="EN8" i="5"/>
  <c r="ED8" i="5"/>
  <c r="DT8" i="5"/>
  <c r="DJ8" i="5"/>
  <c r="CZ8" i="5"/>
  <c r="CY8" i="5"/>
  <c r="CO8" i="5"/>
  <c r="CE8" i="5"/>
  <c r="BT8" i="5"/>
  <c r="BI8" i="5"/>
  <c r="AX8" i="5"/>
  <c r="AX6" i="5"/>
  <c r="L19" i="4" s="1"/>
  <c r="AW6" i="5"/>
  <c r="I19" i="4" s="1"/>
  <c r="AV6" i="5"/>
  <c r="AU6" i="5"/>
  <c r="AT6" i="5"/>
  <c r="AS6" i="5"/>
  <c r="J16" i="4" s="1"/>
  <c r="AR6" i="5"/>
  <c r="AQ6" i="5"/>
  <c r="AP6" i="5"/>
  <c r="N15" i="4" s="1"/>
  <c r="AO6" i="5"/>
  <c r="L15" i="4" s="1"/>
  <c r="AN6" i="5"/>
  <c r="AM6" i="5"/>
  <c r="AL6" i="5"/>
  <c r="F15" i="4" s="1"/>
  <c r="AK6" i="5"/>
  <c r="N14" i="4" s="1"/>
  <c r="AJ6" i="5"/>
  <c r="AI6" i="5"/>
  <c r="AH6" i="5"/>
  <c r="H14" i="4" s="1"/>
  <c r="AG6" i="5"/>
  <c r="F14" i="4" s="1"/>
  <c r="AF6" i="5"/>
  <c r="AE6" i="5"/>
  <c r="AD6" i="5"/>
  <c r="AC6" i="5"/>
  <c r="H13" i="4" s="1"/>
  <c r="AB6" i="5"/>
  <c r="AA6" i="5"/>
  <c r="Z6" i="5"/>
  <c r="L12" i="4" s="1"/>
  <c r="Y6" i="5"/>
  <c r="J12" i="4" s="1"/>
  <c r="X6" i="5"/>
  <c r="W6" i="5"/>
  <c r="V6" i="5"/>
  <c r="F9" i="4" s="1"/>
  <c r="U6" i="5"/>
  <c r="T6" i="5"/>
  <c r="S6" i="5"/>
  <c r="R6" i="5"/>
  <c r="Q6" i="5"/>
  <c r="B7" i="4" s="1"/>
  <c r="P6" i="5"/>
  <c r="O6" i="5"/>
  <c r="N6" i="5"/>
  <c r="F5" i="4" s="1"/>
  <c r="M6" i="5"/>
  <c r="GN8" i="5" s="1"/>
  <c r="L6" i="5"/>
  <c r="K6" i="5"/>
  <c r="J6" i="5"/>
  <c r="F3" i="4" s="1"/>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N16" i="4"/>
  <c r="L16" i="4"/>
  <c r="H16" i="4"/>
  <c r="F16" i="4"/>
  <c r="J15" i="4"/>
  <c r="H15" i="4"/>
  <c r="L14" i="4"/>
  <c r="J14" i="4"/>
  <c r="N13" i="4"/>
  <c r="L13" i="4"/>
  <c r="J13" i="4"/>
  <c r="F13" i="4"/>
  <c r="N12" i="4"/>
  <c r="H12" i="4"/>
  <c r="F12" i="4"/>
  <c r="N7" i="4"/>
  <c r="N5" i="4"/>
  <c r="J5" i="4"/>
  <c r="N3" i="4"/>
  <c r="B1" i="4"/>
  <c r="B5" i="4" l="1"/>
  <c r="MM16" i="5"/>
  <c r="KY16" i="5"/>
  <c r="JJ16" i="5"/>
  <c r="HU16" i="5"/>
  <c r="GF16" i="5"/>
  <c r="EQ16" i="5"/>
  <c r="DC16" i="5"/>
  <c r="BL16" i="5"/>
  <c r="MC16" i="5"/>
  <c r="KN16" i="5"/>
  <c r="IZ16" i="5"/>
  <c r="HK16" i="5"/>
  <c r="FV16" i="5"/>
  <c r="EG16" i="5"/>
  <c r="CR16" i="5"/>
  <c r="BA16" i="5"/>
  <c r="LS16" i="5"/>
  <c r="KD16" i="5"/>
  <c r="LI16" i="5"/>
  <c r="JT16" i="5"/>
  <c r="IE16" i="5"/>
  <c r="GP16" i="5"/>
  <c r="FB16" i="5"/>
  <c r="DM16" i="5"/>
  <c r="BW16" i="5"/>
  <c r="HA16" i="5"/>
  <c r="LS10" i="5"/>
  <c r="KD10" i="5"/>
  <c r="IO10" i="5"/>
  <c r="HA10" i="5"/>
  <c r="FL10" i="5"/>
  <c r="DW10" i="5"/>
  <c r="CH10" i="5"/>
  <c r="FL16" i="5"/>
  <c r="LI10" i="5"/>
  <c r="JT10" i="5"/>
  <c r="IE10" i="5"/>
  <c r="GP10" i="5"/>
  <c r="FB10" i="5"/>
  <c r="DM10" i="5"/>
  <c r="BW10" i="5"/>
  <c r="DW16" i="5"/>
  <c r="MM10" i="5"/>
  <c r="KY10" i="5"/>
  <c r="JJ10" i="5"/>
  <c r="HU10" i="5"/>
  <c r="GF10" i="5"/>
  <c r="EQ10" i="5"/>
  <c r="DC10" i="5"/>
  <c r="BL10" i="5"/>
  <c r="J11" i="4"/>
  <c r="IO16" i="5"/>
  <c r="CH16"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HM12" i="5"/>
  <c r="KP12" i="5"/>
  <c r="GZ18" i="5"/>
  <c r="HB12" i="5"/>
  <c r="HC18" i="5"/>
  <c r="GY18" i="5"/>
  <c r="HB18" i="5"/>
  <c r="HA18" i="5"/>
  <c r="HV18" i="5"/>
  <c r="HT12" i="5"/>
  <c r="HU18" i="5"/>
  <c r="HW12" i="5"/>
  <c r="HT18" i="5"/>
  <c r="HW18" i="5"/>
  <c r="HS18"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F10" i="5"/>
  <c r="GY12" i="5"/>
  <c r="HI12" i="5"/>
  <c r="HS12" i="5"/>
  <c r="IN12" i="5"/>
  <c r="JT12" i="5"/>
  <c r="ME12" i="5"/>
  <c r="EZ8" i="5"/>
  <c r="FT8" i="5"/>
  <c r="JK18" i="5"/>
  <c r="JI12" i="5"/>
  <c r="JJ18" i="5"/>
  <c r="JL12" i="5"/>
  <c r="JH12" i="5"/>
  <c r="JI18" i="5"/>
  <c r="JL18" i="5"/>
  <c r="JH18" i="5"/>
  <c r="JJ12" i="5"/>
  <c r="KC18" i="5"/>
  <c r="KE12" i="5"/>
  <c r="KF18" i="5"/>
  <c r="KB18" i="5"/>
  <c r="KD12" i="5"/>
  <c r="KE18" i="5"/>
  <c r="KD18" i="5"/>
  <c r="KF12" i="5"/>
  <c r="KB12" i="5"/>
  <c r="C10" i="5"/>
  <c r="GZ12" i="5"/>
  <c r="HU12" i="5"/>
  <c r="IX12" i="5"/>
  <c r="KC12" i="5"/>
  <c r="LI12" i="5"/>
  <c r="HM18" i="5"/>
  <c r="HI18" i="5"/>
  <c r="HK12" i="5"/>
  <c r="HL18" i="5"/>
  <c r="HK18" i="5"/>
  <c r="HJ18" i="5"/>
  <c r="IE18" i="5"/>
  <c r="IG12" i="5"/>
  <c r="IC12" i="5"/>
  <c r="ID18" i="5"/>
  <c r="IF12"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HA12" i="5"/>
  <c r="HL12" i="5"/>
  <c r="HV12" i="5"/>
  <c r="JB12" i="5"/>
  <c r="KL12" i="5"/>
  <c r="LR12" i="5"/>
  <c r="LH16" i="5" l="1"/>
  <c r="JS16" i="5"/>
  <c r="ID16" i="5"/>
  <c r="GO16" i="5"/>
  <c r="FA16" i="5"/>
  <c r="DL16" i="5"/>
  <c r="BV16" i="5"/>
  <c r="ML16" i="5"/>
  <c r="KX16" i="5"/>
  <c r="JI16" i="5"/>
  <c r="HT16" i="5"/>
  <c r="GE16" i="5"/>
  <c r="EP16" i="5"/>
  <c r="DB16" i="5"/>
  <c r="BK16" i="5"/>
  <c r="MB16" i="5"/>
  <c r="KM16" i="5"/>
  <c r="IY16" i="5"/>
  <c r="LR16" i="5"/>
  <c r="KC16" i="5"/>
  <c r="IN16" i="5"/>
  <c r="GZ16" i="5"/>
  <c r="FK16" i="5"/>
  <c r="DV16" i="5"/>
  <c r="CG16" i="5"/>
  <c r="FU16" i="5"/>
  <c r="MB10" i="5"/>
  <c r="KM10" i="5"/>
  <c r="IY10" i="5"/>
  <c r="HJ10" i="5"/>
  <c r="FU10" i="5"/>
  <c r="EF10" i="5"/>
  <c r="CQ10" i="5"/>
  <c r="AZ10" i="5"/>
  <c r="H11" i="4"/>
  <c r="EF16" i="5"/>
  <c r="LR10" i="5"/>
  <c r="KC10" i="5"/>
  <c r="IN10" i="5"/>
  <c r="GZ10" i="5"/>
  <c r="FK10" i="5"/>
  <c r="DV10" i="5"/>
  <c r="CG10" i="5"/>
  <c r="CQ16" i="5"/>
  <c r="LH10" i="5"/>
  <c r="JS10" i="5"/>
  <c r="ID10" i="5"/>
  <c r="GO10" i="5"/>
  <c r="FA10" i="5"/>
  <c r="DL10" i="5"/>
  <c r="BV10" i="5"/>
  <c r="HJ16" i="5"/>
  <c r="AZ16" i="5"/>
  <c r="ML10" i="5"/>
  <c r="KX10" i="5"/>
  <c r="JI10" i="5"/>
  <c r="HT10" i="5"/>
  <c r="GE10" i="5"/>
  <c r="EP10" i="5"/>
  <c r="DB10" i="5"/>
  <c r="BK10" i="5"/>
  <c r="FB18" i="5"/>
  <c r="FA18" i="5"/>
  <c r="FD18" i="5"/>
  <c r="EZ18" i="5"/>
  <c r="FC18" i="5"/>
  <c r="FC12" i="5"/>
  <c r="FB12" i="5"/>
  <c r="FA12" i="5"/>
  <c r="FD12" i="5"/>
  <c r="EZ12" i="5"/>
  <c r="FK18" i="5"/>
  <c r="FN18" i="5"/>
  <c r="FJ18" i="5"/>
  <c r="FM18" i="5"/>
  <c r="FL18" i="5"/>
  <c r="FL12" i="5"/>
  <c r="FK12" i="5"/>
  <c r="FN12" i="5"/>
  <c r="FJ12" i="5"/>
  <c r="FM12" i="5"/>
  <c r="MD16" i="5"/>
  <c r="KO16" i="5"/>
  <c r="JA16" i="5"/>
  <c r="HL16" i="5"/>
  <c r="FW16" i="5"/>
  <c r="EH16" i="5"/>
  <c r="CS16" i="5"/>
  <c r="BB16" i="5"/>
  <c r="LT16" i="5"/>
  <c r="KE16" i="5"/>
  <c r="IP16" i="5"/>
  <c r="HB16" i="5"/>
  <c r="FM16" i="5"/>
  <c r="DX16" i="5"/>
  <c r="CI16" i="5"/>
  <c r="LJ16" i="5"/>
  <c r="JU16" i="5"/>
  <c r="MN16" i="5"/>
  <c r="KZ16" i="5"/>
  <c r="JK16" i="5"/>
  <c r="HV16" i="5"/>
  <c r="GG16" i="5"/>
  <c r="ER16" i="5"/>
  <c r="DD16" i="5"/>
  <c r="BM16" i="5"/>
  <c r="IF16" i="5"/>
  <c r="BX16" i="5"/>
  <c r="LJ10" i="5"/>
  <c r="JU10" i="5"/>
  <c r="IF10" i="5"/>
  <c r="GQ10" i="5"/>
  <c r="FC10" i="5"/>
  <c r="DN10" i="5"/>
  <c r="BX10" i="5"/>
  <c r="GQ16" i="5"/>
  <c r="MN10" i="5"/>
  <c r="KZ10" i="5"/>
  <c r="JK10" i="5"/>
  <c r="HV10" i="5"/>
  <c r="GG10" i="5"/>
  <c r="ER10" i="5"/>
  <c r="DD10" i="5"/>
  <c r="BM10" i="5"/>
  <c r="FC16" i="5"/>
  <c r="MD10" i="5"/>
  <c r="KO10" i="5"/>
  <c r="JA10" i="5"/>
  <c r="HL10" i="5"/>
  <c r="FW10" i="5"/>
  <c r="EH10" i="5"/>
  <c r="CS10" i="5"/>
  <c r="BB10" i="5"/>
  <c r="L11" i="4"/>
  <c r="DN16" i="5"/>
  <c r="LT10" i="5"/>
  <c r="KE10" i="5"/>
  <c r="IP10" i="5"/>
  <c r="HB10" i="5"/>
  <c r="FM10" i="5"/>
  <c r="DX10" i="5"/>
  <c r="CI10"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ME16" i="5"/>
  <c r="KP16" i="5"/>
  <c r="JB16" i="5"/>
  <c r="HM16" i="5"/>
  <c r="FX16" i="5"/>
  <c r="EI16" i="5"/>
  <c r="CT16" i="5"/>
  <c r="BC16" i="5"/>
  <c r="DE16" i="5"/>
  <c r="MO10" i="5"/>
  <c r="LA10" i="5"/>
  <c r="JL10" i="5"/>
  <c r="HW10" i="5"/>
  <c r="GH10" i="5"/>
  <c r="ES10" i="5"/>
  <c r="DE10" i="5"/>
  <c r="BN10" i="5"/>
  <c r="N11" i="4"/>
  <c r="HW16" i="5"/>
  <c r="BN16" i="5"/>
  <c r="ME10" i="5"/>
  <c r="KP10" i="5"/>
  <c r="JB10" i="5"/>
  <c r="HM10" i="5"/>
  <c r="FX10" i="5"/>
  <c r="EI10" i="5"/>
  <c r="CT10" i="5"/>
  <c r="BC10" i="5"/>
  <c r="GH16" i="5"/>
  <c r="LU10" i="5"/>
  <c r="KF10" i="5"/>
  <c r="IQ10" i="5"/>
  <c r="HC10" i="5"/>
  <c r="FN10" i="5"/>
  <c r="DY10" i="5"/>
  <c r="CJ10" i="5"/>
  <c r="ES16" i="5"/>
  <c r="LK10" i="5"/>
  <c r="JV10" i="5"/>
  <c r="IG10" i="5"/>
  <c r="GR10" i="5"/>
  <c r="FD10" i="5"/>
  <c r="DO10" i="5"/>
  <c r="BY10" i="5"/>
  <c r="LQ16" i="5"/>
  <c r="KB16" i="5"/>
  <c r="IM16" i="5"/>
  <c r="GY16" i="5"/>
  <c r="FJ16" i="5"/>
  <c r="DU16" i="5"/>
  <c r="CF16" i="5"/>
  <c r="LG16" i="5"/>
  <c r="JR16" i="5"/>
  <c r="IC16" i="5"/>
  <c r="GN16" i="5"/>
  <c r="EZ16" i="5"/>
  <c r="DK16" i="5"/>
  <c r="BU16" i="5"/>
  <c r="MK16" i="5"/>
  <c r="KW16" i="5"/>
  <c r="JH16" i="5"/>
  <c r="MA16" i="5"/>
  <c r="KL16" i="5"/>
  <c r="IX16" i="5"/>
  <c r="HI16" i="5"/>
  <c r="FT16" i="5"/>
  <c r="EE16" i="5"/>
  <c r="CP16" i="5"/>
  <c r="AY16" i="5"/>
  <c r="EO16" i="5"/>
  <c r="MK10" i="5"/>
  <c r="KW10" i="5"/>
  <c r="JH10" i="5"/>
  <c r="HS10" i="5"/>
  <c r="GD10" i="5"/>
  <c r="EO10" i="5"/>
  <c r="DA10" i="5"/>
  <c r="BJ10" i="5"/>
  <c r="DA16" i="5"/>
  <c r="MA10" i="5"/>
  <c r="KL10" i="5"/>
  <c r="IX10" i="5"/>
  <c r="HI10" i="5"/>
  <c r="FT10" i="5"/>
  <c r="EE10" i="5"/>
  <c r="CP10" i="5"/>
  <c r="AY10" i="5"/>
  <c r="F11" i="4"/>
  <c r="HS16" i="5"/>
  <c r="BJ16" i="5"/>
  <c r="LQ10" i="5"/>
  <c r="KB10" i="5"/>
  <c r="IM10" i="5"/>
  <c r="GY10" i="5"/>
  <c r="FJ10" i="5"/>
  <c r="DU10" i="5"/>
  <c r="CF10" i="5"/>
  <c r="GD16" i="5"/>
  <c r="LG10" i="5"/>
  <c r="JR10" i="5"/>
  <c r="IC10" i="5"/>
  <c r="GN10" i="5"/>
  <c r="EZ10" i="5"/>
  <c r="DK10" i="5"/>
  <c r="BU10" i="5"/>
  <c r="GG18" i="5"/>
  <c r="GF18" i="5"/>
  <c r="GE18" i="5"/>
  <c r="GH18" i="5"/>
  <c r="GD18" i="5"/>
  <c r="GH12" i="5"/>
  <c r="GD12" i="5"/>
  <c r="GG12" i="5"/>
  <c r="GF12" i="5"/>
  <c r="GE12" i="5"/>
</calcChain>
</file>

<file path=xl/sharedStrings.xml><?xml version="1.0" encoding="utf-8"?>
<sst xmlns="http://schemas.openxmlformats.org/spreadsheetml/2006/main" count="808" uniqueCount="184">
  <si>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</si>
  <si>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</si>
  <si>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</si>
  <si>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</si>
  <si>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</si>
  <si>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</si>
  <si>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</si>
  <si>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</si>
  <si>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</si>
  <si>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</si>
  <si>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</si>
  <si>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</si>
  <si>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</si>
  <si>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</si>
  <si>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</si>
  <si>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</si>
  <si>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</si>
  <si>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</si>
  <si>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</si>
  <si>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</si>
  <si>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</si>
  <si>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</si>
  <si>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</si>
  <si>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</si>
  <si>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</si>
  <si>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</si>
  <si>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</si>
  <si>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</si>
  <si>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</si>
  <si>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</si>
  <si>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</si>
  <si>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</si>
  <si>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</si>
  <si>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</si>
  <si>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</si>
  <si>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</si>
  <si>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</si>
  <si>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</si>
  <si>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</si>
  <si>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</si>
  <si>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</si>
  <si>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</si>
  <si>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</si>
  <si>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</si>
  <si>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</si>
  <si>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</si>
  <si>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</si>
  <si>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</si>
  <si>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</si>
  <si>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</si>
  <si>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</si>
  <si>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</si>
  <si>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</si>
  <si>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</si>
  <si>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</si>
  <si>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</si>
  <si>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</si>
  <si>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</si>
  <si>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</si>
  <si>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</si>
  <si>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</si>
  <si>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</si>
  <si>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</si>
  <si>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</si>
  <si>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</si>
  <si>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</si>
  <si>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</si>
  <si>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</si>
  <si>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</si>
  <si>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</si>
  <si>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</si>
  <si>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</si>
  <si>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</si>
  <si>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</si>
  <si>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</si>
  <si>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</si>
  <si>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</si>
  <si>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</si>
  <si>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</si>
  <si>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</si>
  <si>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</si>
  <si>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</si>
  <si>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</si>
  <si>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</si>
  <si>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</si>
  <si>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</si>
  <si>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</si>
  <si>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</si>
  <si>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</si>
  <si>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</si>
  <si>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</si>
  <si>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</si>
  <si>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</si>
  <si>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</si>
  <si>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</si>
  <si>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</si>
  <si>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</si>
  <si>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</si>
  <si>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</si>
  <si>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</si>
  <si>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</si>
  <si>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</si>
  <si>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</si>
  <si>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</si>
  <si>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</si>
  <si>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</si>
  <si>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</si>
  <si>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</si>
  <si>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</si>
  <si>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</si>
  <si>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</si>
  <si>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</si>
  <si>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</si>
  <si>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</si>
  <si>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</si>
  <si>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</si>
  <si>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440001</t>
  </si>
  <si>
    <t>46</t>
  </si>
  <si>
    <t>04</t>
  </si>
  <si>
    <t>0</t>
  </si>
  <si>
    <t>000</t>
  </si>
  <si>
    <t>大分県</t>
  </si>
  <si>
    <t>法適用</t>
  </si>
  <si>
    <t>電気事業</t>
  </si>
  <si>
    <t/>
  </si>
  <si>
    <t>-</t>
  </si>
  <si>
    <t>平成38年3月31日　大野川発電所　他</t>
  </si>
  <si>
    <t>平成45年7月　松岡太陽光発電所</t>
  </si>
  <si>
    <t>無</t>
  </si>
  <si>
    <t>九州電力株式会社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</si>
  <si>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</si>
  <si>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</si>
  <si>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</si>
  <si>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</si>
  <si>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</si>
  <si>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</si>
  <si>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</si>
  <si>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</si>
  <si>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</si>
  <si>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</si>
  <si>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</si>
  <si>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</si>
  <si>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</si>
  <si>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</si>
  <si>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</si>
  <si>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</si>
  <si>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</si>
  <si>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</si>
  <si>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</si>
  <si>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</si>
  <si>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</si>
  <si>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</si>
  <si>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</si>
  <si>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</si>
  <si>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</si>
  <si>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</si>
  <si>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</si>
  <si>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</si>
  <si>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</si>
  <si>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</si>
  <si>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</si>
  <si>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</si>
  <si>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</si>
  <si>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</si>
  <si>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</si>
  <si>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</si>
  <si>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</si>
  <si>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</si>
  <si>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</si>
  <si>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</si>
  <si>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</si>
  <si>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</si>
  <si>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</si>
  <si>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</si>
  <si>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</si>
  <si>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</si>
  <si>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</si>
  <si>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</si>
  <si>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</si>
  <si>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</si>
  <si>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29年度に策定予定である10年間の経営戦略やその実施計画である4年間のアクションプランに則り、老朽化・耐震化対策の推進による安全・安心の施設づくり、持続可能な安定した経営基盤の確立、県民福祉の向上、地域社会への貢献等を推進していく。</t>
    <rPh sb="102" eb="104">
      <t>コンゴ</t>
    </rPh>
    <rPh sb="106" eb="108">
      <t>ヘイセイ</t>
    </rPh>
    <rPh sb="110" eb="111">
      <t>ネン</t>
    </rPh>
    <rPh sb="111" eb="112">
      <t>ド</t>
    </rPh>
    <rPh sb="113" eb="115">
      <t>サクテイ</t>
    </rPh>
    <rPh sb="115" eb="117">
      <t>ヨテイ</t>
    </rPh>
    <rPh sb="122" eb="124">
      <t>ネンカン</t>
    </rPh>
    <rPh sb="125" eb="127">
      <t>ケイエイ</t>
    </rPh>
    <rPh sb="127" eb="129">
      <t>センリャク</t>
    </rPh>
    <rPh sb="132" eb="134">
      <t>ジッシ</t>
    </rPh>
    <rPh sb="134" eb="136">
      <t>ケイカク</t>
    </rPh>
    <rPh sb="140" eb="142">
      <t>ネンカン</t>
    </rPh>
    <rPh sb="152" eb="153">
      <t>ノット</t>
    </rPh>
    <rPh sb="155" eb="158">
      <t>ロウキュウカ</t>
    </rPh>
    <rPh sb="159" eb="162">
      <t>タイシンカ</t>
    </rPh>
    <rPh sb="162" eb="164">
      <t>タイサク</t>
    </rPh>
    <rPh sb="165" eb="167">
      <t>スイシン</t>
    </rPh>
    <rPh sb="170" eb="172">
      <t>アンゼン</t>
    </rPh>
    <rPh sb="173" eb="175">
      <t>アンシン</t>
    </rPh>
    <rPh sb="176" eb="178">
      <t>シセツ</t>
    </rPh>
    <rPh sb="182" eb="184">
      <t>ジゾク</t>
    </rPh>
    <rPh sb="184" eb="186">
      <t>カノウ</t>
    </rPh>
    <rPh sb="187" eb="189">
      <t>アンテイ</t>
    </rPh>
    <rPh sb="191" eb="193">
      <t>ケイエイ</t>
    </rPh>
    <rPh sb="193" eb="195">
      <t>キバン</t>
    </rPh>
    <rPh sb="196" eb="198">
      <t>カクリツ</t>
    </rPh>
    <rPh sb="199" eb="201">
      <t>ケンミン</t>
    </rPh>
    <rPh sb="201" eb="203">
      <t>フクシ</t>
    </rPh>
    <rPh sb="204" eb="206">
      <t>コウジョウ</t>
    </rPh>
    <rPh sb="207" eb="209">
      <t>チイキ</t>
    </rPh>
    <rPh sb="209" eb="211">
      <t>シャカイ</t>
    </rPh>
    <rPh sb="213" eb="215">
      <t>コウケン</t>
    </rPh>
    <rPh sb="215" eb="216">
      <t>トウ</t>
    </rPh>
    <rPh sb="217" eb="219">
      <t>スイシン</t>
    </rPh>
    <phoneticPr fontId="3"/>
  </si>
  <si>
    <t xml:space="preserve"> 本県の電気事業は、水力発電として大野川発電所外11発電所で、最大出力70,280kWの発電を、太陽光発電として平成25年7月から松岡太陽光発電所で最大出力1,362kWの発電を行っている。
　平成28年度は、発電所オーバーホール工事等における修繕費や委託費等の営業費用が対前年度比6.0％増加する等により総費用が対前年度比3.3％増加したものの、水力発電電力料の基本料金が改定されたこと等に伴い総収益が対前年度比5.9％増とこれを上回って増加したことから、経常収支比率並びに営業収支比率は100％以上となっている。また供給原価は全国平均より低くなっており、安定した経営を営みつつ、より低廉な電力を供給している。
　流動比率は、100％を超えており毎年十分な支払能力を有している。公営企業会計基準の見直しにより平成26年度決算からそれ以前は固定負債に仕訳されていた1年以内に償還予定の企業債や特別修繕引当金等の各引当金が流動負債へ仕訳されるように変更されたが、それでも十分な支払能力を有している。
　また財務の長期健全性を示す自己資本構成比率は78.5％であり、前年度に比べ0.7ポイント低下しているが、全国平均と比べてもほぼ同程度である。
</t>
    <rPh sb="1" eb="3">
      <t>ホンケン</t>
    </rPh>
    <rPh sb="4" eb="6">
      <t>デンキ</t>
    </rPh>
    <rPh sb="6" eb="8">
      <t>ジギョウ</t>
    </rPh>
    <rPh sb="10" eb="12">
      <t>スイリョク</t>
    </rPh>
    <rPh sb="12" eb="14">
      <t>ハツデン</t>
    </rPh>
    <rPh sb="17" eb="20">
      <t>オオノガワ</t>
    </rPh>
    <rPh sb="20" eb="23">
      <t>ハツデンショ</t>
    </rPh>
    <rPh sb="23" eb="24">
      <t>ホカ</t>
    </rPh>
    <rPh sb="26" eb="29">
      <t>ハツデンショ</t>
    </rPh>
    <rPh sb="31" eb="33">
      <t>サイダイ</t>
    </rPh>
    <rPh sb="33" eb="35">
      <t>シュツリョク</t>
    </rPh>
    <rPh sb="44" eb="46">
      <t>ハツデン</t>
    </rPh>
    <rPh sb="48" eb="51">
      <t>タイヨウコウ</t>
    </rPh>
    <rPh sb="51" eb="53">
      <t>ハツデン</t>
    </rPh>
    <rPh sb="56" eb="58">
      <t>ヘイセイ</t>
    </rPh>
    <rPh sb="60" eb="61">
      <t>ネン</t>
    </rPh>
    <rPh sb="62" eb="63">
      <t>ガツ</t>
    </rPh>
    <rPh sb="65" eb="70">
      <t>マツオカタイヨウコウ</t>
    </rPh>
    <rPh sb="70" eb="73">
      <t>ハツデンショ</t>
    </rPh>
    <rPh sb="74" eb="76">
      <t>サイダイ</t>
    </rPh>
    <rPh sb="76" eb="78">
      <t>シュツリョク</t>
    </rPh>
    <rPh sb="86" eb="88">
      <t>ハツデン</t>
    </rPh>
    <rPh sb="89" eb="90">
      <t>オコナ</t>
    </rPh>
    <rPh sb="98" eb="100">
      <t>ヘイセイ</t>
    </rPh>
    <rPh sb="102" eb="104">
      <t>ネンド</t>
    </rPh>
    <rPh sb="106" eb="109">
      <t>ハツデンショ</t>
    </rPh>
    <rPh sb="116" eb="118">
      <t>コウジ</t>
    </rPh>
    <rPh sb="118" eb="119">
      <t>トウ</t>
    </rPh>
    <rPh sb="123" eb="125">
      <t>シュウゼン</t>
    </rPh>
    <rPh sb="127" eb="129">
      <t>イタク</t>
    </rPh>
    <rPh sb="132" eb="134">
      <t>エイギョウ</t>
    </rPh>
    <rPh sb="230" eb="232">
      <t>ケイジョウ</t>
    </rPh>
    <rPh sb="232" eb="234">
      <t>シュウシ</t>
    </rPh>
    <rPh sb="234" eb="236">
      <t>ヒリツ</t>
    </rPh>
    <rPh sb="236" eb="237">
      <t>ナラ</t>
    </rPh>
    <rPh sb="239" eb="241">
      <t>エイギョウ</t>
    </rPh>
    <rPh sb="241" eb="243">
      <t>シュウシ</t>
    </rPh>
    <rPh sb="243" eb="245">
      <t>ヒリツ</t>
    </rPh>
    <rPh sb="250" eb="252">
      <t>イジョウ</t>
    </rPh>
    <rPh sb="266" eb="268">
      <t>ゼンコク</t>
    </rPh>
    <rPh sb="268" eb="270">
      <t>ヘイキン</t>
    </rPh>
    <rPh sb="272" eb="273">
      <t>ヒク</t>
    </rPh>
    <rPh sb="280" eb="282">
      <t>アンテイ</t>
    </rPh>
    <rPh sb="284" eb="286">
      <t>ケイエイ</t>
    </rPh>
    <rPh sb="287" eb="288">
      <t>イトナ</t>
    </rPh>
    <rPh sb="294" eb="296">
      <t>テイレン</t>
    </rPh>
    <rPh sb="297" eb="299">
      <t>デンリョク</t>
    </rPh>
    <rPh sb="300" eb="302">
      <t>キョウキュウ</t>
    </rPh>
    <rPh sb="310" eb="312">
      <t>リュウドウ</t>
    </rPh>
    <rPh sb="312" eb="314">
      <t>ヒリツ</t>
    </rPh>
    <rPh sb="321" eb="322">
      <t>コ</t>
    </rPh>
    <rPh sb="326" eb="328">
      <t>マイトシ</t>
    </rPh>
    <rPh sb="328" eb="330">
      <t>ジュウブン</t>
    </rPh>
    <rPh sb="331" eb="333">
      <t>シハラ</t>
    </rPh>
    <rPh sb="333" eb="335">
      <t>ノウリョク</t>
    </rPh>
    <rPh sb="336" eb="337">
      <t>ユウ</t>
    </rPh>
    <rPh sb="342" eb="344">
      <t>コウエイ</t>
    </rPh>
    <rPh sb="344" eb="346">
      <t>キギョウ</t>
    </rPh>
    <rPh sb="346" eb="348">
      <t>カイケイ</t>
    </rPh>
    <rPh sb="348" eb="350">
      <t>キジュン</t>
    </rPh>
    <rPh sb="351" eb="353">
      <t>ミナオ</t>
    </rPh>
    <rPh sb="357" eb="359">
      <t>ヘイセイ</t>
    </rPh>
    <rPh sb="361" eb="363">
      <t>ネンド</t>
    </rPh>
    <rPh sb="363" eb="365">
      <t>ケッサン</t>
    </rPh>
    <rPh sb="369" eb="371">
      <t>イゼン</t>
    </rPh>
    <rPh sb="372" eb="374">
      <t>コテイ</t>
    </rPh>
    <rPh sb="374" eb="376">
      <t>フサイ</t>
    </rPh>
    <rPh sb="377" eb="379">
      <t>シワケ</t>
    </rPh>
    <rPh sb="385" eb="386">
      <t>ネン</t>
    </rPh>
    <rPh sb="386" eb="388">
      <t>イナイ</t>
    </rPh>
    <rPh sb="389" eb="391">
      <t>ショウカン</t>
    </rPh>
    <rPh sb="391" eb="393">
      <t>ヨテイ</t>
    </rPh>
    <rPh sb="394" eb="397">
      <t>キギョウサイ</t>
    </rPh>
    <rPh sb="398" eb="400">
      <t>トクベツ</t>
    </rPh>
    <rPh sb="400" eb="402">
      <t>シュウゼン</t>
    </rPh>
    <rPh sb="402" eb="405">
      <t>ヒキアテキン</t>
    </rPh>
    <rPh sb="405" eb="406">
      <t>トウ</t>
    </rPh>
    <rPh sb="407" eb="408">
      <t>カク</t>
    </rPh>
    <rPh sb="408" eb="411">
      <t>ヒキアテキン</t>
    </rPh>
    <rPh sb="412" eb="414">
      <t>リュウドウ</t>
    </rPh>
    <rPh sb="414" eb="416">
      <t>フサイ</t>
    </rPh>
    <rPh sb="417" eb="419">
      <t>シワケ</t>
    </rPh>
    <rPh sb="425" eb="427">
      <t>ヘンコウ</t>
    </rPh>
    <rPh sb="436" eb="438">
      <t>ジュウブン</t>
    </rPh>
    <rPh sb="439" eb="441">
      <t>シハラ</t>
    </rPh>
    <rPh sb="441" eb="443">
      <t>ノウリョク</t>
    </rPh>
    <rPh sb="444" eb="445">
      <t>ユウ</t>
    </rPh>
    <rPh sb="455" eb="457">
      <t>ザイム</t>
    </rPh>
    <rPh sb="458" eb="460">
      <t>チョウキ</t>
    </rPh>
    <rPh sb="460" eb="463">
      <t>ケンゼンセイ</t>
    </rPh>
    <rPh sb="464" eb="465">
      <t>シメ</t>
    </rPh>
    <rPh sb="466" eb="468">
      <t>ジコ</t>
    </rPh>
    <rPh sb="468" eb="470">
      <t>シホン</t>
    </rPh>
    <rPh sb="470" eb="472">
      <t>コウセイ</t>
    </rPh>
    <rPh sb="472" eb="474">
      <t>ヒリツ</t>
    </rPh>
    <rPh sb="484" eb="487">
      <t>ゼンネンド</t>
    </rPh>
    <rPh sb="488" eb="489">
      <t>クラ</t>
    </rPh>
    <rPh sb="497" eb="499">
      <t>テイカ</t>
    </rPh>
    <rPh sb="505" eb="507">
      <t>ゼンコク</t>
    </rPh>
    <rPh sb="507" eb="509">
      <t>ヘイキン</t>
    </rPh>
    <rPh sb="510" eb="511">
      <t>クラ</t>
    </rPh>
    <rPh sb="516" eb="519">
      <t>ドウテイド</t>
    </rPh>
    <phoneticPr fontId="3"/>
  </si>
  <si>
    <t>○水力発電
　設備利用率は、平成25年度は渇水により全国平均より低くなっている。
　修繕費比率は、設備の経年劣化により全国平均より高くなっているが、保安規程により10～12年ごとに実施する発電所オーバーホール工事については、計画的に特別修繕引当金に引き当てを実施している。また、耐用年数を経過した設備は、その劣化度や費用対効果等を勘案して改良工事を実施することとしている。
　企業債残高対料金収入比率は、計画的に企業債の償還が進んでいることに加え、近年は新たな起債を行っていないことから、順調に低減している。
　有形固定資産減価償却率は、固定資産の老朽化が進んでいることから全国平均に比べて高い比率となっているが、老朽化した発電所のリニューアル事業を計画的に実施していくこととしている。
○太陽光発電
　設備利用率は、毎年同程度で推移している。
　修繕費比率は、本太陽光発電所は平成25年度に運転開始したばかりであり、当初は太陽光発電所建設時の道路補修があったものの、以降は大きな修繕は発生していない。
　企業債残高対料金収入比率は、建設に要する経費について企業債を活用せず、これまで水力発電で蓄積してきた資金を活用したことから0%である。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H45）後の事業のあり方については、現時点で方針は定まっていないが、平成29年度に策定を予定している経営戦略において、FIT終了による電力料収入の変動リスクも踏まえ検討していきたいと考えている。</t>
    <rPh sb="1" eb="3">
      <t>スイリョク</t>
    </rPh>
    <rPh sb="3" eb="5">
      <t>ハツデン</t>
    </rPh>
    <rPh sb="8" eb="10">
      <t>セツビ</t>
    </rPh>
    <rPh sb="10" eb="13">
      <t>リヨウリツ</t>
    </rPh>
    <rPh sb="15" eb="17">
      <t>ヘイセイ</t>
    </rPh>
    <rPh sb="19" eb="21">
      <t>ネンド</t>
    </rPh>
    <rPh sb="22" eb="24">
      <t>カッスイ</t>
    </rPh>
    <rPh sb="27" eb="29">
      <t>ゼンコク</t>
    </rPh>
    <rPh sb="29" eb="31">
      <t>ヘイキン</t>
    </rPh>
    <rPh sb="33" eb="34">
      <t>ヒク</t>
    </rPh>
    <rPh sb="44" eb="47">
      <t>シュウゼンヒ</t>
    </rPh>
    <rPh sb="47" eb="49">
      <t>ヒリツ</t>
    </rPh>
    <rPh sb="51" eb="53">
      <t>セツビ</t>
    </rPh>
    <rPh sb="54" eb="56">
      <t>ケイネン</t>
    </rPh>
    <rPh sb="56" eb="58">
      <t>レッカ</t>
    </rPh>
    <rPh sb="61" eb="63">
      <t>ゼンコク</t>
    </rPh>
    <rPh sb="63" eb="65">
      <t>ヘイキン</t>
    </rPh>
    <rPh sb="67" eb="68">
      <t>タカ</t>
    </rPh>
    <rPh sb="76" eb="78">
      <t>ホアン</t>
    </rPh>
    <rPh sb="78" eb="80">
      <t>キテイ</t>
    </rPh>
    <rPh sb="88" eb="89">
      <t>ネン</t>
    </rPh>
    <rPh sb="92" eb="94">
      <t>ジッシ</t>
    </rPh>
    <rPh sb="96" eb="99">
      <t>ハツデンショ</t>
    </rPh>
    <rPh sb="106" eb="108">
      <t>コウジ</t>
    </rPh>
    <rPh sb="114" eb="117">
      <t>ケイカクテキ</t>
    </rPh>
    <rPh sb="118" eb="120">
      <t>トクベツ</t>
    </rPh>
    <rPh sb="120" eb="122">
      <t>シュウゼン</t>
    </rPh>
    <rPh sb="122" eb="125">
      <t>ヒキアテキン</t>
    </rPh>
    <rPh sb="126" eb="127">
      <t>ヒ</t>
    </rPh>
    <rPh sb="128" eb="129">
      <t>ア</t>
    </rPh>
    <rPh sb="131" eb="133">
      <t>ジッシ</t>
    </rPh>
    <rPh sb="141" eb="143">
      <t>タイヨウ</t>
    </rPh>
    <rPh sb="143" eb="145">
      <t>ネンスウ</t>
    </rPh>
    <rPh sb="146" eb="148">
      <t>ケイカ</t>
    </rPh>
    <rPh sb="150" eb="152">
      <t>セツビ</t>
    </rPh>
    <rPh sb="156" eb="158">
      <t>レッカ</t>
    </rPh>
    <rPh sb="158" eb="159">
      <t>ド</t>
    </rPh>
    <rPh sb="160" eb="162">
      <t>ヒヨウ</t>
    </rPh>
    <rPh sb="162" eb="165">
      <t>タイコウカ</t>
    </rPh>
    <rPh sb="165" eb="166">
      <t>トウ</t>
    </rPh>
    <rPh sb="167" eb="169">
      <t>カンアン</t>
    </rPh>
    <rPh sb="171" eb="173">
      <t>カイリョウ</t>
    </rPh>
    <rPh sb="173" eb="175">
      <t>コウジ</t>
    </rPh>
    <rPh sb="176" eb="178">
      <t>ジッシ</t>
    </rPh>
    <rPh sb="191" eb="194">
      <t>キギョウサイ</t>
    </rPh>
    <rPh sb="194" eb="196">
      <t>ザンダカ</t>
    </rPh>
    <rPh sb="196" eb="197">
      <t>タイ</t>
    </rPh>
    <rPh sb="197" eb="199">
      <t>リョウキン</t>
    </rPh>
    <rPh sb="199" eb="201">
      <t>シュウニュウ</t>
    </rPh>
    <rPh sb="201" eb="203">
      <t>ヒリツ</t>
    </rPh>
    <rPh sb="205" eb="208">
      <t>ケイカクテキ</t>
    </rPh>
    <rPh sb="209" eb="212">
      <t>キギョウサイ</t>
    </rPh>
    <rPh sb="213" eb="215">
      <t>ショウカン</t>
    </rPh>
    <rPh sb="216" eb="217">
      <t>スス</t>
    </rPh>
    <rPh sb="224" eb="225">
      <t>クワ</t>
    </rPh>
    <rPh sb="227" eb="229">
      <t>キンネン</t>
    </rPh>
    <rPh sb="230" eb="231">
      <t>アラ</t>
    </rPh>
    <rPh sb="233" eb="235">
      <t>キサイ</t>
    </rPh>
    <rPh sb="236" eb="237">
      <t>オコナ</t>
    </rPh>
    <rPh sb="247" eb="249">
      <t>ジュンチョウ</t>
    </rPh>
    <rPh sb="250" eb="252">
      <t>テイゲン</t>
    </rPh>
    <rPh sb="260" eb="262">
      <t>ユウケイ</t>
    </rPh>
    <rPh sb="262" eb="266">
      <t>コテイシサン</t>
    </rPh>
    <rPh sb="266" eb="268">
      <t>ゲンカ</t>
    </rPh>
    <rPh sb="268" eb="271">
      <t>ショウキャクリツ</t>
    </rPh>
    <rPh sb="273" eb="277">
      <t>コテイシサン</t>
    </rPh>
    <rPh sb="278" eb="281">
      <t>ロウキュウカ</t>
    </rPh>
    <rPh sb="282" eb="283">
      <t>スス</t>
    </rPh>
    <rPh sb="291" eb="293">
      <t>ゼンコク</t>
    </rPh>
    <rPh sb="293" eb="295">
      <t>ヘイキン</t>
    </rPh>
    <rPh sb="296" eb="297">
      <t>クラ</t>
    </rPh>
    <rPh sb="299" eb="300">
      <t>タカ</t>
    </rPh>
    <rPh sb="301" eb="303">
      <t>ヒリツ</t>
    </rPh>
    <rPh sb="311" eb="314">
      <t>ロウキュウカ</t>
    </rPh>
    <rPh sb="316" eb="319">
      <t>ハツデンショ</t>
    </rPh>
    <rPh sb="326" eb="328">
      <t>ジギョウ</t>
    </rPh>
    <rPh sb="329" eb="332">
      <t>ケイカクテキ</t>
    </rPh>
    <rPh sb="333" eb="335">
      <t>ジッシ</t>
    </rPh>
    <rPh sb="352" eb="355">
      <t>タイヨウコウ</t>
    </rPh>
    <rPh sb="355" eb="357">
      <t>ハツデン</t>
    </rPh>
    <rPh sb="360" eb="362">
      <t>セツビ</t>
    </rPh>
    <rPh sb="362" eb="365">
      <t>リヨウリツ</t>
    </rPh>
    <rPh sb="367" eb="369">
      <t>マイトシ</t>
    </rPh>
    <rPh sb="369" eb="372">
      <t>ドウテイド</t>
    </rPh>
    <rPh sb="373" eb="375">
      <t>スイイ</t>
    </rPh>
    <rPh sb="383" eb="386">
      <t>シュウゼンヒ</t>
    </rPh>
    <rPh sb="386" eb="388">
      <t>ヒリツ</t>
    </rPh>
    <rPh sb="390" eb="391">
      <t>ホン</t>
    </rPh>
    <rPh sb="391" eb="394">
      <t>タイヨウコウ</t>
    </rPh>
    <rPh sb="394" eb="397">
      <t>ハツデンショ</t>
    </rPh>
    <rPh sb="398" eb="400">
      <t>ヘイセイ</t>
    </rPh>
    <rPh sb="402" eb="404">
      <t>ネンド</t>
    </rPh>
    <rPh sb="405" eb="407">
      <t>ウンテン</t>
    </rPh>
    <rPh sb="407" eb="409">
      <t>カイシ</t>
    </rPh>
    <rPh sb="418" eb="420">
      <t>トウショ</t>
    </rPh>
    <rPh sb="421" eb="424">
      <t>タイヨウコウ</t>
    </rPh>
    <rPh sb="424" eb="427">
      <t>ハツデンショ</t>
    </rPh>
    <rPh sb="427" eb="430">
      <t>ケンセツジ</t>
    </rPh>
    <rPh sb="431" eb="433">
      <t>ドウロ</t>
    </rPh>
    <rPh sb="433" eb="435">
      <t>ホシュウ</t>
    </rPh>
    <rPh sb="443" eb="445">
      <t>イコウ</t>
    </rPh>
    <rPh sb="446" eb="447">
      <t>オオ</t>
    </rPh>
    <rPh sb="449" eb="451">
      <t>シュウゼン</t>
    </rPh>
    <rPh sb="452" eb="454">
      <t>ハッセイ</t>
    </rPh>
    <rPh sb="463" eb="466">
      <t>キギョウサイ</t>
    </rPh>
    <rPh sb="466" eb="468">
      <t>ザンダカ</t>
    </rPh>
    <rPh sb="468" eb="469">
      <t>タイ</t>
    </rPh>
    <rPh sb="469" eb="471">
      <t>リョウキン</t>
    </rPh>
    <rPh sb="471" eb="473">
      <t>シュウニュウ</t>
    </rPh>
    <rPh sb="489" eb="492">
      <t>キギョウサイ</t>
    </rPh>
    <rPh sb="493" eb="495">
      <t>カツヨウ</t>
    </rPh>
    <rPh sb="502" eb="504">
      <t>スイリョク</t>
    </rPh>
    <rPh sb="504" eb="506">
      <t>ハツデン</t>
    </rPh>
    <rPh sb="507" eb="509">
      <t>チクセキ</t>
    </rPh>
    <rPh sb="513" eb="515">
      <t>シキン</t>
    </rPh>
    <rPh sb="516" eb="518">
      <t>カツヨウ</t>
    </rPh>
    <rPh sb="533" eb="535">
      <t>ユウケイ</t>
    </rPh>
    <rPh sb="535" eb="539">
      <t>コテイシサン</t>
    </rPh>
    <rPh sb="539" eb="541">
      <t>ゲンカ</t>
    </rPh>
    <rPh sb="541" eb="544">
      <t>ショウキャクリツ</t>
    </rPh>
    <rPh sb="546" eb="548">
      <t>ヘイセイ</t>
    </rPh>
    <rPh sb="550" eb="552">
      <t>ネンド</t>
    </rPh>
    <rPh sb="553" eb="555">
      <t>ウンテン</t>
    </rPh>
    <rPh sb="555" eb="557">
      <t>カイシ</t>
    </rPh>
    <rPh sb="558" eb="560">
      <t>ゲンカ</t>
    </rPh>
    <rPh sb="560" eb="562">
      <t>ショウキャク</t>
    </rPh>
    <rPh sb="563" eb="564">
      <t>ハジ</t>
    </rPh>
    <rPh sb="574" eb="576">
      <t>ケイカク</t>
    </rPh>
    <rPh sb="580" eb="582">
      <t>スイイ</t>
    </rPh>
    <rPh sb="595" eb="597">
      <t>テキヨウ</t>
    </rPh>
    <rPh sb="597" eb="599">
      <t>シュウリョウ</t>
    </rPh>
    <rPh sb="604" eb="605">
      <t>ゴ</t>
    </rPh>
    <phoneticPr fontId="3"/>
  </si>
  <si>
    <t>減債積立金　323,988千円
建設改良積立金　22,346千円
地域振興積立金　50,000千円　　目的：一般会計への繰出し
資本金への組入れ　　842,107千円
１　積立金の目的
（１）減債積立金
 企業債の償還のための積立金
（２）建設改良積立金
 建設改良資金へ充当するための積立金
（３）地域振興積立金
 一般会計へ繰り出すための積立金
２　繰出金の目的
　地方公営企業の経営の基本原則「公共の福祉の増進」をいっそう図るべく、地域貢献のため一般会計へ繰り出しを行う。
３利益剰余金の使途に対する考え方や今後の方針
　基本的に、翌年度の元金償還金相当額を減債積立金へ処分し、残額を建設改良積立金へ処分するもの。
　一方、平成１７年２月に公表された「企業局事業のあり方に関する報告書」において、「一般会計との関係においては、制度的な制約はあるものの、一般会計が厳しい財政状況に直面することを踏まえ、さらに幅広い観点から県政に貢献することができないか検討されるように期待する。」として「県政への貢献策の検討」が課題とされた。
　平成１８年１０月に策定した中期経営計画に「新たな県政貢献」として、「電気事業とも関連した知事部局で実施している事業に対し、担当部局と協議を行い、支援を検討する」としたことから、財政状況等を見ながら、地方公営企業の経営の基本原則「公共の福祉の増進」をいっそう図るべく、一般会計へ貢献するため地域振興積立金へ積立てを行うもの。今後もこれまでと同様に、財政状況や企業局をとりまく状況等を勘案し、積立金を使用してい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</si>
</sst>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4" xfId="1" applyFont="1" applyFill="1" applyBorder="1" applyAlignment="1" applyProtection="1">
      <alignment horizontal="left" vertical="top" wrapText="1"/>
      <protection locked="0"/>
    </xf>
    <xf numFmtId="0" fontId="36" fillId="0" borderId="45" xfId="1" applyFont="1" applyFill="1" applyBorder="1" applyAlignment="1" applyProtection="1">
      <alignment horizontal="left" vertical="top" wrapText="1"/>
      <protection locked="0"/>
    </xf>
    <xf numFmtId="0" fontId="36"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114</c:v>
                </c:pt>
                <c:pt idx="1">
                  <c:v>115.4</c:v>
                </c:pt>
                <c:pt idx="2">
                  <c:v>117</c:v>
                </c:pt>
                <c:pt idx="3">
                  <c:v>117.4</c:v>
                </c:pt>
                <c:pt idx="4">
                  <c:v>120.4</c:v>
                </c:pt>
              </c:numCache>
            </c:numRef>
          </c:val>
        </c:ser>
        <c:dLbls>
          <c:showLegendKey val="0"/>
          <c:showVal val="0"/>
          <c:showCatName val="0"/>
          <c:showSerName val="0"/>
          <c:showPercent val="0"/>
          <c:showBubbleSize val="0"/>
        </c:dLbls>
        <c:gapWidth val="180"/>
        <c:overlap val="-90"/>
        <c:axId val="218394376"/>
        <c:axId val="21839527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394376"/>
        <c:axId val="218395272"/>
      </c:lineChart>
      <c:catAx>
        <c:axId val="218394376"/>
        <c:scaling>
          <c:orientation val="minMax"/>
        </c:scaling>
        <c:delete val="0"/>
        <c:axPos val="b"/>
        <c:numFmt formatCode="ge" sourceLinked="1"/>
        <c:majorTickMark val="none"/>
        <c:minorTickMark val="none"/>
        <c:tickLblPos val="none"/>
        <c:crossAx val="218395272"/>
        <c:crosses val="autoZero"/>
        <c:auto val="0"/>
        <c:lblAlgn val="ctr"/>
        <c:lblOffset val="100"/>
        <c:noMultiLvlLbl val="1"/>
      </c:catAx>
      <c:valAx>
        <c:axId val="218395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394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2.5</c:v>
                </c:pt>
                <c:pt idx="2">
                  <c:v>3</c:v>
                </c:pt>
                <c:pt idx="3">
                  <c:v>2.9</c:v>
                </c:pt>
                <c:pt idx="4">
                  <c:v>2.9</c:v>
                </c:pt>
              </c:numCache>
            </c:numRef>
          </c:val>
        </c:ser>
        <c:dLbls>
          <c:showLegendKey val="0"/>
          <c:showVal val="0"/>
          <c:showCatName val="0"/>
          <c:showSerName val="0"/>
          <c:showPercent val="0"/>
          <c:showBubbleSize val="0"/>
        </c:dLbls>
        <c:gapWidth val="180"/>
        <c:overlap val="-90"/>
        <c:axId val="219779016"/>
        <c:axId val="21977940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9779016"/>
        <c:axId val="219779408"/>
      </c:lineChart>
      <c:catAx>
        <c:axId val="219779016"/>
        <c:scaling>
          <c:orientation val="minMax"/>
        </c:scaling>
        <c:delete val="0"/>
        <c:axPos val="b"/>
        <c:numFmt formatCode="ge" sourceLinked="1"/>
        <c:majorTickMark val="none"/>
        <c:minorTickMark val="none"/>
        <c:tickLblPos val="none"/>
        <c:crossAx val="219779408"/>
        <c:crosses val="autoZero"/>
        <c:auto val="0"/>
        <c:lblAlgn val="ctr"/>
        <c:lblOffset val="100"/>
        <c:noMultiLvlLbl val="1"/>
      </c:catAx>
      <c:valAx>
        <c:axId val="21977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79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51.4</c:v>
                </c:pt>
                <c:pt idx="1">
                  <c:v>34.4</c:v>
                </c:pt>
                <c:pt idx="2">
                  <c:v>45.4</c:v>
                </c:pt>
                <c:pt idx="3">
                  <c:v>45</c:v>
                </c:pt>
                <c:pt idx="4">
                  <c:v>44.1</c:v>
                </c:pt>
              </c:numCache>
            </c:numRef>
          </c:val>
        </c:ser>
        <c:dLbls>
          <c:showLegendKey val="0"/>
          <c:showVal val="0"/>
          <c:showCatName val="0"/>
          <c:showSerName val="0"/>
          <c:showPercent val="0"/>
          <c:showBubbleSize val="0"/>
        </c:dLbls>
        <c:gapWidth val="180"/>
        <c:overlap val="-90"/>
        <c:axId val="219780192"/>
        <c:axId val="21978058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19780192"/>
        <c:axId val="219780584"/>
      </c:lineChart>
      <c:catAx>
        <c:axId val="219780192"/>
        <c:scaling>
          <c:orientation val="minMax"/>
        </c:scaling>
        <c:delete val="0"/>
        <c:axPos val="b"/>
        <c:numFmt formatCode="ge" sourceLinked="1"/>
        <c:majorTickMark val="none"/>
        <c:minorTickMark val="none"/>
        <c:tickLblPos val="none"/>
        <c:crossAx val="219780584"/>
        <c:crosses val="autoZero"/>
        <c:auto val="0"/>
        <c:lblAlgn val="ctr"/>
        <c:lblOffset val="100"/>
        <c:noMultiLvlLbl val="1"/>
      </c:catAx>
      <c:valAx>
        <c:axId val="219780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8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21.3</c:v>
                </c:pt>
                <c:pt idx="1">
                  <c:v>28.8</c:v>
                </c:pt>
                <c:pt idx="2">
                  <c:v>32.6</c:v>
                </c:pt>
                <c:pt idx="3">
                  <c:v>27.7</c:v>
                </c:pt>
                <c:pt idx="4">
                  <c:v>25.5</c:v>
                </c:pt>
              </c:numCache>
            </c:numRef>
          </c:val>
        </c:ser>
        <c:dLbls>
          <c:showLegendKey val="0"/>
          <c:showVal val="0"/>
          <c:showCatName val="0"/>
          <c:showSerName val="0"/>
          <c:showPercent val="0"/>
          <c:showBubbleSize val="0"/>
        </c:dLbls>
        <c:gapWidth val="180"/>
        <c:overlap val="-90"/>
        <c:axId val="219781368"/>
        <c:axId val="21978176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19781368"/>
        <c:axId val="219781760"/>
      </c:lineChart>
      <c:catAx>
        <c:axId val="219781368"/>
        <c:scaling>
          <c:orientation val="minMax"/>
        </c:scaling>
        <c:delete val="0"/>
        <c:axPos val="b"/>
        <c:numFmt formatCode="ge" sourceLinked="1"/>
        <c:majorTickMark val="none"/>
        <c:minorTickMark val="none"/>
        <c:tickLblPos val="none"/>
        <c:crossAx val="219781760"/>
        <c:crosses val="autoZero"/>
        <c:auto val="0"/>
        <c:lblAlgn val="ctr"/>
        <c:lblOffset val="100"/>
        <c:noMultiLvlLbl val="1"/>
      </c:catAx>
      <c:valAx>
        <c:axId val="21978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781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129.6</c:v>
                </c:pt>
                <c:pt idx="1">
                  <c:v>117.6</c:v>
                </c:pt>
                <c:pt idx="2">
                  <c:v>93.9</c:v>
                </c:pt>
                <c:pt idx="3">
                  <c:v>76.8</c:v>
                </c:pt>
                <c:pt idx="4">
                  <c:v>57.5</c:v>
                </c:pt>
              </c:numCache>
            </c:numRef>
          </c:val>
        </c:ser>
        <c:dLbls>
          <c:showLegendKey val="0"/>
          <c:showVal val="0"/>
          <c:showCatName val="0"/>
          <c:showSerName val="0"/>
          <c:showPercent val="0"/>
          <c:showBubbleSize val="0"/>
        </c:dLbls>
        <c:gapWidth val="180"/>
        <c:overlap val="-90"/>
        <c:axId val="219782544"/>
        <c:axId val="34958928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19782544"/>
        <c:axId val="349589288"/>
      </c:lineChart>
      <c:catAx>
        <c:axId val="219782544"/>
        <c:scaling>
          <c:orientation val="minMax"/>
        </c:scaling>
        <c:delete val="0"/>
        <c:axPos val="b"/>
        <c:numFmt formatCode="ge" sourceLinked="1"/>
        <c:majorTickMark val="none"/>
        <c:minorTickMark val="none"/>
        <c:tickLblPos val="none"/>
        <c:crossAx val="349589288"/>
        <c:crosses val="autoZero"/>
        <c:auto val="0"/>
        <c:lblAlgn val="ctr"/>
        <c:lblOffset val="100"/>
        <c:noMultiLvlLbl val="1"/>
      </c:catAx>
      <c:valAx>
        <c:axId val="34958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782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66.8</c:v>
                </c:pt>
                <c:pt idx="1">
                  <c:v>67.8</c:v>
                </c:pt>
                <c:pt idx="2">
                  <c:v>70.2</c:v>
                </c:pt>
                <c:pt idx="3">
                  <c:v>70.8</c:v>
                </c:pt>
                <c:pt idx="4">
                  <c:v>68.900000000000006</c:v>
                </c:pt>
              </c:numCache>
            </c:numRef>
          </c:val>
        </c:ser>
        <c:dLbls>
          <c:showLegendKey val="0"/>
          <c:showVal val="0"/>
          <c:showCatName val="0"/>
          <c:showSerName val="0"/>
          <c:showPercent val="0"/>
          <c:showBubbleSize val="0"/>
        </c:dLbls>
        <c:gapWidth val="180"/>
        <c:overlap val="-90"/>
        <c:axId val="349590072"/>
        <c:axId val="3495904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349590072"/>
        <c:axId val="349590464"/>
      </c:lineChart>
      <c:catAx>
        <c:axId val="349590072"/>
        <c:scaling>
          <c:orientation val="minMax"/>
        </c:scaling>
        <c:delete val="0"/>
        <c:axPos val="b"/>
        <c:numFmt formatCode="ge" sourceLinked="1"/>
        <c:majorTickMark val="none"/>
        <c:minorTickMark val="none"/>
        <c:tickLblPos val="none"/>
        <c:crossAx val="349590464"/>
        <c:crosses val="autoZero"/>
        <c:auto val="0"/>
        <c:lblAlgn val="ctr"/>
        <c:lblOffset val="100"/>
        <c:noMultiLvlLbl val="1"/>
      </c:catAx>
      <c:valAx>
        <c:axId val="34959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0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591248"/>
        <c:axId val="34959164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49591248"/>
        <c:axId val="349591640"/>
      </c:lineChart>
      <c:catAx>
        <c:axId val="349591248"/>
        <c:scaling>
          <c:orientation val="minMax"/>
        </c:scaling>
        <c:delete val="0"/>
        <c:axPos val="b"/>
        <c:numFmt formatCode="ge" sourceLinked="1"/>
        <c:majorTickMark val="none"/>
        <c:minorTickMark val="none"/>
        <c:tickLblPos val="none"/>
        <c:crossAx val="349591640"/>
        <c:crosses val="autoZero"/>
        <c:auto val="0"/>
        <c:lblAlgn val="ctr"/>
        <c:lblOffset val="100"/>
        <c:noMultiLvlLbl val="1"/>
      </c:catAx>
      <c:valAx>
        <c:axId val="349591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92424"/>
        <c:axId val="34959281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92424"/>
        <c:axId val="349592816"/>
      </c:lineChart>
      <c:catAx>
        <c:axId val="349592424"/>
        <c:scaling>
          <c:orientation val="minMax"/>
        </c:scaling>
        <c:delete val="0"/>
        <c:axPos val="b"/>
        <c:numFmt formatCode="ge" sourceLinked="1"/>
        <c:majorTickMark val="none"/>
        <c:minorTickMark val="none"/>
        <c:tickLblPos val="none"/>
        <c:crossAx val="349592816"/>
        <c:crosses val="autoZero"/>
        <c:auto val="0"/>
        <c:lblAlgn val="ctr"/>
        <c:lblOffset val="100"/>
        <c:noMultiLvlLbl val="1"/>
      </c:catAx>
      <c:valAx>
        <c:axId val="34959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9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34440"/>
        <c:axId val="34973483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34440"/>
        <c:axId val="349734832"/>
      </c:lineChart>
      <c:catAx>
        <c:axId val="349734440"/>
        <c:scaling>
          <c:orientation val="minMax"/>
        </c:scaling>
        <c:delete val="0"/>
        <c:axPos val="b"/>
        <c:numFmt formatCode="ge" sourceLinked="1"/>
        <c:majorTickMark val="none"/>
        <c:minorTickMark val="none"/>
        <c:tickLblPos val="none"/>
        <c:crossAx val="349734832"/>
        <c:crosses val="autoZero"/>
        <c:auto val="0"/>
        <c:lblAlgn val="ctr"/>
        <c:lblOffset val="100"/>
        <c:noMultiLvlLbl val="1"/>
      </c:catAx>
      <c:valAx>
        <c:axId val="34973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4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0888"/>
        <c:axId val="35004128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0888"/>
        <c:axId val="350041280"/>
      </c:lineChart>
      <c:catAx>
        <c:axId val="350040888"/>
        <c:scaling>
          <c:orientation val="minMax"/>
        </c:scaling>
        <c:delete val="0"/>
        <c:axPos val="b"/>
        <c:numFmt formatCode="ge" sourceLinked="1"/>
        <c:majorTickMark val="none"/>
        <c:minorTickMark val="none"/>
        <c:tickLblPos val="none"/>
        <c:crossAx val="350041280"/>
        <c:crosses val="autoZero"/>
        <c:auto val="0"/>
        <c:lblAlgn val="ctr"/>
        <c:lblOffset val="100"/>
        <c:noMultiLvlLbl val="1"/>
      </c:catAx>
      <c:valAx>
        <c:axId val="35004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0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1672"/>
        <c:axId val="35004206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1672"/>
        <c:axId val="350042064"/>
      </c:lineChart>
      <c:catAx>
        <c:axId val="350041672"/>
        <c:scaling>
          <c:orientation val="minMax"/>
        </c:scaling>
        <c:delete val="0"/>
        <c:axPos val="b"/>
        <c:numFmt formatCode="ge" sourceLinked="1"/>
        <c:majorTickMark val="none"/>
        <c:minorTickMark val="none"/>
        <c:tickLblPos val="none"/>
        <c:crossAx val="350042064"/>
        <c:crosses val="autoZero"/>
        <c:auto val="0"/>
        <c:lblAlgn val="ctr"/>
        <c:lblOffset val="100"/>
        <c:noMultiLvlLbl val="1"/>
      </c:catAx>
      <c:valAx>
        <c:axId val="35004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1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117.6</c:v>
                </c:pt>
                <c:pt idx="1">
                  <c:v>116.6</c:v>
                </c:pt>
                <c:pt idx="2">
                  <c:v>117.1</c:v>
                </c:pt>
                <c:pt idx="3">
                  <c:v>120.6</c:v>
                </c:pt>
                <c:pt idx="4">
                  <c:v>119.2</c:v>
                </c:pt>
              </c:numCache>
            </c:numRef>
          </c:val>
        </c:ser>
        <c:dLbls>
          <c:showLegendKey val="0"/>
          <c:showVal val="0"/>
          <c:showCatName val="0"/>
          <c:showSerName val="0"/>
          <c:showPercent val="0"/>
          <c:showBubbleSize val="0"/>
        </c:dLbls>
        <c:gapWidth val="180"/>
        <c:overlap val="-90"/>
        <c:axId val="219065536"/>
        <c:axId val="21906592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065536"/>
        <c:axId val="219065920"/>
      </c:lineChart>
      <c:catAx>
        <c:axId val="219065536"/>
        <c:scaling>
          <c:orientation val="minMax"/>
        </c:scaling>
        <c:delete val="0"/>
        <c:axPos val="b"/>
        <c:numFmt formatCode="ge" sourceLinked="1"/>
        <c:majorTickMark val="none"/>
        <c:minorTickMark val="none"/>
        <c:tickLblPos val="none"/>
        <c:crossAx val="219065920"/>
        <c:crosses val="autoZero"/>
        <c:auto val="0"/>
        <c:lblAlgn val="ctr"/>
        <c:lblOffset val="100"/>
        <c:noMultiLvlLbl val="1"/>
      </c:catAx>
      <c:valAx>
        <c:axId val="21906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065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7623584"/>
        <c:axId val="35004284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623584"/>
        <c:axId val="350042848"/>
      </c:lineChart>
      <c:catAx>
        <c:axId val="217623584"/>
        <c:scaling>
          <c:orientation val="minMax"/>
        </c:scaling>
        <c:delete val="0"/>
        <c:axPos val="b"/>
        <c:numFmt formatCode="ge" sourceLinked="1"/>
        <c:majorTickMark val="none"/>
        <c:minorTickMark val="none"/>
        <c:tickLblPos val="none"/>
        <c:crossAx val="350042848"/>
        <c:crosses val="autoZero"/>
        <c:auto val="0"/>
        <c:lblAlgn val="ctr"/>
        <c:lblOffset val="100"/>
        <c:noMultiLvlLbl val="1"/>
      </c:catAx>
      <c:valAx>
        <c:axId val="35004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62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43632"/>
        <c:axId val="35004402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43632"/>
        <c:axId val="350044024"/>
      </c:lineChart>
      <c:catAx>
        <c:axId val="350043632"/>
        <c:scaling>
          <c:orientation val="minMax"/>
        </c:scaling>
        <c:delete val="0"/>
        <c:axPos val="b"/>
        <c:numFmt formatCode="ge" sourceLinked="1"/>
        <c:majorTickMark val="none"/>
        <c:minorTickMark val="none"/>
        <c:tickLblPos val="none"/>
        <c:crossAx val="350044024"/>
        <c:crosses val="autoZero"/>
        <c:auto val="0"/>
        <c:lblAlgn val="ctr"/>
        <c:lblOffset val="100"/>
        <c:noMultiLvlLbl val="1"/>
      </c:catAx>
      <c:valAx>
        <c:axId val="35004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4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29904"/>
        <c:axId val="35033029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29904"/>
        <c:axId val="350330296"/>
      </c:lineChart>
      <c:catAx>
        <c:axId val="350329904"/>
        <c:scaling>
          <c:orientation val="minMax"/>
        </c:scaling>
        <c:delete val="0"/>
        <c:axPos val="b"/>
        <c:numFmt formatCode="ge" sourceLinked="1"/>
        <c:majorTickMark val="none"/>
        <c:minorTickMark val="none"/>
        <c:tickLblPos val="none"/>
        <c:crossAx val="350330296"/>
        <c:crosses val="autoZero"/>
        <c:auto val="0"/>
        <c:lblAlgn val="ctr"/>
        <c:lblOffset val="100"/>
        <c:noMultiLvlLbl val="1"/>
      </c:catAx>
      <c:valAx>
        <c:axId val="35033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2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31080"/>
        <c:axId val="35033147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31080"/>
        <c:axId val="350331472"/>
      </c:lineChart>
      <c:catAx>
        <c:axId val="350331080"/>
        <c:scaling>
          <c:orientation val="minMax"/>
        </c:scaling>
        <c:delete val="0"/>
        <c:axPos val="b"/>
        <c:numFmt formatCode="ge" sourceLinked="1"/>
        <c:majorTickMark val="none"/>
        <c:minorTickMark val="none"/>
        <c:tickLblPos val="none"/>
        <c:crossAx val="350331472"/>
        <c:crosses val="autoZero"/>
        <c:auto val="0"/>
        <c:lblAlgn val="ctr"/>
        <c:lblOffset val="100"/>
        <c:noMultiLvlLbl val="1"/>
      </c:catAx>
      <c:valAx>
        <c:axId val="35033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3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32256"/>
        <c:axId val="35033264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32256"/>
        <c:axId val="350332648"/>
      </c:lineChart>
      <c:catAx>
        <c:axId val="350332256"/>
        <c:scaling>
          <c:orientation val="minMax"/>
        </c:scaling>
        <c:delete val="0"/>
        <c:axPos val="b"/>
        <c:numFmt formatCode="ge" sourceLinked="1"/>
        <c:majorTickMark val="none"/>
        <c:minorTickMark val="none"/>
        <c:tickLblPos val="none"/>
        <c:crossAx val="350332648"/>
        <c:crosses val="autoZero"/>
        <c:auto val="0"/>
        <c:lblAlgn val="ctr"/>
        <c:lblOffset val="100"/>
        <c:noMultiLvlLbl val="1"/>
      </c:catAx>
      <c:valAx>
        <c:axId val="350332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322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333432"/>
        <c:axId val="35083025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33432"/>
        <c:axId val="350830256"/>
      </c:lineChart>
      <c:catAx>
        <c:axId val="350333432"/>
        <c:scaling>
          <c:orientation val="minMax"/>
        </c:scaling>
        <c:delete val="0"/>
        <c:axPos val="b"/>
        <c:numFmt formatCode="ge" sourceLinked="1"/>
        <c:majorTickMark val="none"/>
        <c:minorTickMark val="none"/>
        <c:tickLblPos val="none"/>
        <c:crossAx val="350830256"/>
        <c:crosses val="autoZero"/>
        <c:auto val="0"/>
        <c:lblAlgn val="ctr"/>
        <c:lblOffset val="100"/>
        <c:noMultiLvlLbl val="1"/>
      </c:catAx>
      <c:valAx>
        <c:axId val="35083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333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10.5</c:v>
                </c:pt>
                <c:pt idx="2">
                  <c:v>13.4</c:v>
                </c:pt>
                <c:pt idx="3">
                  <c:v>13.2</c:v>
                </c:pt>
                <c:pt idx="4">
                  <c:v>13.6</c:v>
                </c:pt>
              </c:numCache>
            </c:numRef>
          </c:val>
        </c:ser>
        <c:dLbls>
          <c:showLegendKey val="0"/>
          <c:showVal val="0"/>
          <c:showCatName val="0"/>
          <c:showSerName val="0"/>
          <c:showPercent val="0"/>
          <c:showBubbleSize val="0"/>
        </c:dLbls>
        <c:gapWidth val="180"/>
        <c:overlap val="-90"/>
        <c:axId val="350831040"/>
        <c:axId val="35083143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350831040"/>
        <c:axId val="350831432"/>
      </c:lineChart>
      <c:catAx>
        <c:axId val="350831040"/>
        <c:scaling>
          <c:orientation val="minMax"/>
        </c:scaling>
        <c:delete val="0"/>
        <c:axPos val="b"/>
        <c:numFmt formatCode="ge" sourceLinked="1"/>
        <c:majorTickMark val="none"/>
        <c:minorTickMark val="none"/>
        <c:tickLblPos val="none"/>
        <c:crossAx val="350831432"/>
        <c:crosses val="autoZero"/>
        <c:auto val="0"/>
        <c:lblAlgn val="ctr"/>
        <c:lblOffset val="100"/>
        <c:noMultiLvlLbl val="1"/>
      </c:catAx>
      <c:valAx>
        <c:axId val="350831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3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12.3</c:v>
                </c:pt>
                <c:pt idx="2">
                  <c:v>0</c:v>
                </c:pt>
                <c:pt idx="3">
                  <c:v>0.7</c:v>
                </c:pt>
                <c:pt idx="4">
                  <c:v>0.9</c:v>
                </c:pt>
              </c:numCache>
            </c:numRef>
          </c:val>
        </c:ser>
        <c:dLbls>
          <c:showLegendKey val="0"/>
          <c:showVal val="0"/>
          <c:showCatName val="0"/>
          <c:showSerName val="0"/>
          <c:showPercent val="0"/>
          <c:showBubbleSize val="0"/>
        </c:dLbls>
        <c:gapWidth val="180"/>
        <c:overlap val="-90"/>
        <c:axId val="350832216"/>
        <c:axId val="35083260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50832216"/>
        <c:axId val="350832608"/>
      </c:lineChart>
      <c:catAx>
        <c:axId val="350832216"/>
        <c:scaling>
          <c:orientation val="minMax"/>
        </c:scaling>
        <c:delete val="0"/>
        <c:axPos val="b"/>
        <c:numFmt formatCode="ge" sourceLinked="1"/>
        <c:majorTickMark val="none"/>
        <c:minorTickMark val="none"/>
        <c:tickLblPos val="none"/>
        <c:crossAx val="350832608"/>
        <c:crosses val="autoZero"/>
        <c:auto val="0"/>
        <c:lblAlgn val="ctr"/>
        <c:lblOffset val="100"/>
        <c:noMultiLvlLbl val="1"/>
      </c:catAx>
      <c:valAx>
        <c:axId val="350832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32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50833392"/>
        <c:axId val="35083378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50833392"/>
        <c:axId val="350833784"/>
      </c:lineChart>
      <c:catAx>
        <c:axId val="350833392"/>
        <c:scaling>
          <c:orientation val="minMax"/>
        </c:scaling>
        <c:delete val="0"/>
        <c:axPos val="b"/>
        <c:numFmt formatCode="ge" sourceLinked="1"/>
        <c:majorTickMark val="none"/>
        <c:minorTickMark val="none"/>
        <c:tickLblPos val="none"/>
        <c:crossAx val="350833784"/>
        <c:crosses val="autoZero"/>
        <c:auto val="0"/>
        <c:lblAlgn val="ctr"/>
        <c:lblOffset val="100"/>
        <c:noMultiLvlLbl val="1"/>
      </c:catAx>
      <c:valAx>
        <c:axId val="350833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833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3.8</c:v>
                </c:pt>
                <c:pt idx="2">
                  <c:v>8.9</c:v>
                </c:pt>
                <c:pt idx="3">
                  <c:v>14</c:v>
                </c:pt>
                <c:pt idx="4">
                  <c:v>19</c:v>
                </c:pt>
              </c:numCache>
            </c:numRef>
          </c:val>
        </c:ser>
        <c:dLbls>
          <c:showLegendKey val="0"/>
          <c:showVal val="0"/>
          <c:showCatName val="0"/>
          <c:showSerName val="0"/>
          <c:showPercent val="0"/>
          <c:showBubbleSize val="0"/>
        </c:dLbls>
        <c:gapWidth val="180"/>
        <c:overlap val="-90"/>
        <c:axId val="350966024"/>
        <c:axId val="3509664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50966024"/>
        <c:axId val="350966416"/>
      </c:lineChart>
      <c:catAx>
        <c:axId val="350966024"/>
        <c:scaling>
          <c:orientation val="minMax"/>
        </c:scaling>
        <c:delete val="0"/>
        <c:axPos val="b"/>
        <c:numFmt formatCode="ge" sourceLinked="1"/>
        <c:majorTickMark val="none"/>
        <c:minorTickMark val="none"/>
        <c:tickLblPos val="none"/>
        <c:crossAx val="350966416"/>
        <c:crosses val="autoZero"/>
        <c:auto val="0"/>
        <c:lblAlgn val="ctr"/>
        <c:lblOffset val="100"/>
        <c:noMultiLvlLbl val="1"/>
      </c:catAx>
      <c:valAx>
        <c:axId val="35096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66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1988</c:v>
                </c:pt>
                <c:pt idx="1">
                  <c:v>1167.5999999999999</c:v>
                </c:pt>
                <c:pt idx="2">
                  <c:v>641.1</c:v>
                </c:pt>
                <c:pt idx="3">
                  <c:v>442.8</c:v>
                </c:pt>
                <c:pt idx="4">
                  <c:v>312.5</c:v>
                </c:pt>
              </c:numCache>
            </c:numRef>
          </c:val>
        </c:ser>
        <c:dLbls>
          <c:showLegendKey val="0"/>
          <c:showVal val="0"/>
          <c:showCatName val="0"/>
          <c:showSerName val="0"/>
          <c:showPercent val="0"/>
          <c:showBubbleSize val="0"/>
        </c:dLbls>
        <c:gapWidth val="180"/>
        <c:overlap val="-90"/>
        <c:axId val="219172248"/>
        <c:axId val="2190805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9172248"/>
        <c:axId val="219080544"/>
      </c:lineChart>
      <c:catAx>
        <c:axId val="219172248"/>
        <c:scaling>
          <c:orientation val="minMax"/>
        </c:scaling>
        <c:delete val="0"/>
        <c:axPos val="b"/>
        <c:numFmt formatCode="ge" sourceLinked="1"/>
        <c:majorTickMark val="none"/>
        <c:minorTickMark val="none"/>
        <c:tickLblPos val="none"/>
        <c:crossAx val="219080544"/>
        <c:crosses val="autoZero"/>
        <c:auto val="0"/>
        <c:lblAlgn val="ctr"/>
        <c:lblOffset val="100"/>
        <c:noMultiLvlLbl val="1"/>
      </c:catAx>
      <c:valAx>
        <c:axId val="21908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72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50967200"/>
        <c:axId val="35096759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967200"/>
        <c:axId val="350967592"/>
      </c:lineChart>
      <c:catAx>
        <c:axId val="350967200"/>
        <c:scaling>
          <c:orientation val="minMax"/>
        </c:scaling>
        <c:delete val="0"/>
        <c:axPos val="b"/>
        <c:numFmt formatCode="ge" sourceLinked="1"/>
        <c:majorTickMark val="none"/>
        <c:minorTickMark val="none"/>
        <c:tickLblPos val="none"/>
        <c:crossAx val="350967592"/>
        <c:crosses val="autoZero"/>
        <c:auto val="0"/>
        <c:lblAlgn val="ctr"/>
        <c:lblOffset val="100"/>
        <c:noMultiLvlLbl val="1"/>
      </c:catAx>
      <c:valAx>
        <c:axId val="350967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967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6112.8</c:v>
                </c:pt>
                <c:pt idx="1">
                  <c:v>8911.9</c:v>
                </c:pt>
                <c:pt idx="2">
                  <c:v>6982.8</c:v>
                </c:pt>
                <c:pt idx="3">
                  <c:v>6875.9</c:v>
                </c:pt>
                <c:pt idx="4">
                  <c:v>7243.1</c:v>
                </c:pt>
              </c:numCache>
            </c:numRef>
          </c:val>
        </c:ser>
        <c:dLbls>
          <c:showLegendKey val="0"/>
          <c:showVal val="0"/>
          <c:showCatName val="0"/>
          <c:showSerName val="0"/>
          <c:showPercent val="0"/>
          <c:showBubbleSize val="0"/>
        </c:dLbls>
        <c:gapWidth val="180"/>
        <c:overlap val="-90"/>
        <c:axId val="217708624"/>
        <c:axId val="2177082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7708624"/>
        <c:axId val="217708232"/>
      </c:lineChart>
      <c:catAx>
        <c:axId val="217708624"/>
        <c:scaling>
          <c:orientation val="minMax"/>
        </c:scaling>
        <c:delete val="0"/>
        <c:axPos val="b"/>
        <c:numFmt formatCode="ge" sourceLinked="1"/>
        <c:majorTickMark val="none"/>
        <c:minorTickMark val="none"/>
        <c:tickLblPos val="none"/>
        <c:crossAx val="217708232"/>
        <c:crosses val="autoZero"/>
        <c:auto val="0"/>
        <c:lblAlgn val="ctr"/>
        <c:lblOffset val="100"/>
        <c:noMultiLvlLbl val="1"/>
      </c:catAx>
      <c:valAx>
        <c:axId val="217708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0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1032216</c:v>
                </c:pt>
                <c:pt idx="1">
                  <c:v>839361</c:v>
                </c:pt>
                <c:pt idx="2">
                  <c:v>841410</c:v>
                </c:pt>
                <c:pt idx="3">
                  <c:v>854510</c:v>
                </c:pt>
                <c:pt idx="4">
                  <c:v>893381</c:v>
                </c:pt>
              </c:numCache>
            </c:numRef>
          </c:val>
        </c:ser>
        <c:dLbls>
          <c:showLegendKey val="0"/>
          <c:showVal val="0"/>
          <c:showCatName val="0"/>
          <c:showSerName val="0"/>
          <c:showPercent val="0"/>
          <c:showBubbleSize val="0"/>
        </c:dLbls>
        <c:gapWidth val="180"/>
        <c:overlap val="-90"/>
        <c:axId val="217711368"/>
        <c:axId val="2192456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7711368"/>
        <c:axId val="219245672"/>
      </c:lineChart>
      <c:catAx>
        <c:axId val="217711368"/>
        <c:scaling>
          <c:orientation val="minMax"/>
        </c:scaling>
        <c:delete val="0"/>
        <c:axPos val="b"/>
        <c:numFmt formatCode="ge" sourceLinked="1"/>
        <c:majorTickMark val="none"/>
        <c:minorTickMark val="none"/>
        <c:tickLblPos val="none"/>
        <c:crossAx val="219245672"/>
        <c:crosses val="autoZero"/>
        <c:auto val="0"/>
        <c:lblAlgn val="ctr"/>
        <c:lblOffset val="100"/>
        <c:noMultiLvlLbl val="1"/>
      </c:catAx>
      <c:valAx>
        <c:axId val="2192456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11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51.4</c:v>
                </c:pt>
                <c:pt idx="1">
                  <c:v>33.9</c:v>
                </c:pt>
                <c:pt idx="2">
                  <c:v>44.8</c:v>
                </c:pt>
                <c:pt idx="3">
                  <c:v>44.3</c:v>
                </c:pt>
                <c:pt idx="4">
                  <c:v>43.5</c:v>
                </c:pt>
              </c:numCache>
            </c:numRef>
          </c:val>
        </c:ser>
        <c:dLbls>
          <c:showLegendKey val="0"/>
          <c:showVal val="0"/>
          <c:showCatName val="0"/>
          <c:showSerName val="0"/>
          <c:showPercent val="0"/>
          <c:showBubbleSize val="0"/>
        </c:dLbls>
        <c:gapWidth val="180"/>
        <c:overlap val="-90"/>
        <c:axId val="219246848"/>
        <c:axId val="21924724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9246848"/>
        <c:axId val="219247240"/>
      </c:lineChart>
      <c:catAx>
        <c:axId val="219246848"/>
        <c:scaling>
          <c:orientation val="minMax"/>
        </c:scaling>
        <c:delete val="0"/>
        <c:axPos val="b"/>
        <c:numFmt formatCode="ge" sourceLinked="1"/>
        <c:majorTickMark val="none"/>
        <c:minorTickMark val="none"/>
        <c:tickLblPos val="none"/>
        <c:crossAx val="219247240"/>
        <c:crosses val="autoZero"/>
        <c:auto val="0"/>
        <c:lblAlgn val="ctr"/>
        <c:lblOffset val="100"/>
        <c:noMultiLvlLbl val="1"/>
      </c:catAx>
      <c:valAx>
        <c:axId val="21924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24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21.3</c:v>
                </c:pt>
                <c:pt idx="1">
                  <c:v>28.5</c:v>
                </c:pt>
                <c:pt idx="2">
                  <c:v>32</c:v>
                </c:pt>
                <c:pt idx="3">
                  <c:v>27</c:v>
                </c:pt>
                <c:pt idx="4">
                  <c:v>25</c:v>
                </c:pt>
              </c:numCache>
            </c:numRef>
          </c:val>
        </c:ser>
        <c:dLbls>
          <c:showLegendKey val="0"/>
          <c:showVal val="0"/>
          <c:showCatName val="0"/>
          <c:showSerName val="0"/>
          <c:showPercent val="0"/>
          <c:showBubbleSize val="0"/>
        </c:dLbls>
        <c:gapWidth val="180"/>
        <c:overlap val="-90"/>
        <c:axId val="219248024"/>
        <c:axId val="21924841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9248024"/>
        <c:axId val="219248416"/>
      </c:lineChart>
      <c:catAx>
        <c:axId val="219248024"/>
        <c:scaling>
          <c:orientation val="minMax"/>
        </c:scaling>
        <c:delete val="0"/>
        <c:axPos val="b"/>
        <c:numFmt formatCode="ge" sourceLinked="1"/>
        <c:majorTickMark val="none"/>
        <c:minorTickMark val="none"/>
        <c:tickLblPos val="none"/>
        <c:crossAx val="219248416"/>
        <c:crosses val="autoZero"/>
        <c:auto val="0"/>
        <c:lblAlgn val="ctr"/>
        <c:lblOffset val="100"/>
        <c:noMultiLvlLbl val="1"/>
      </c:catAx>
      <c:valAx>
        <c:axId val="21924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248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129.6</c:v>
                </c:pt>
                <c:pt idx="1">
                  <c:v>114.6</c:v>
                </c:pt>
                <c:pt idx="2">
                  <c:v>91</c:v>
                </c:pt>
                <c:pt idx="3">
                  <c:v>74.599999999999994</c:v>
                </c:pt>
                <c:pt idx="4">
                  <c:v>55.9</c:v>
                </c:pt>
              </c:numCache>
            </c:numRef>
          </c:val>
        </c:ser>
        <c:dLbls>
          <c:showLegendKey val="0"/>
          <c:showVal val="0"/>
          <c:showCatName val="0"/>
          <c:showSerName val="0"/>
          <c:showPercent val="0"/>
          <c:showBubbleSize val="0"/>
        </c:dLbls>
        <c:gapWidth val="180"/>
        <c:overlap val="-90"/>
        <c:axId val="217710584"/>
        <c:axId val="21771097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7710584"/>
        <c:axId val="217710976"/>
      </c:lineChart>
      <c:catAx>
        <c:axId val="217710584"/>
        <c:scaling>
          <c:orientation val="minMax"/>
        </c:scaling>
        <c:delete val="0"/>
        <c:axPos val="b"/>
        <c:numFmt formatCode="ge" sourceLinked="1"/>
        <c:majorTickMark val="none"/>
        <c:minorTickMark val="none"/>
        <c:tickLblPos val="none"/>
        <c:crossAx val="217710976"/>
        <c:crosses val="autoZero"/>
        <c:auto val="0"/>
        <c:lblAlgn val="ctr"/>
        <c:lblOffset val="100"/>
        <c:noMultiLvlLbl val="1"/>
      </c:catAx>
      <c:valAx>
        <c:axId val="21771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10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66.8</c:v>
                </c:pt>
                <c:pt idx="1">
                  <c:v>66.599999999999994</c:v>
                </c:pt>
                <c:pt idx="2">
                  <c:v>69.099999999999994</c:v>
                </c:pt>
                <c:pt idx="3">
                  <c:v>69.7</c:v>
                </c:pt>
                <c:pt idx="4">
                  <c:v>68</c:v>
                </c:pt>
              </c:numCache>
            </c:numRef>
          </c:val>
        </c:ser>
        <c:dLbls>
          <c:showLegendKey val="0"/>
          <c:showVal val="0"/>
          <c:showCatName val="0"/>
          <c:showSerName val="0"/>
          <c:showPercent val="0"/>
          <c:showBubbleSize val="0"/>
        </c:dLbls>
        <c:gapWidth val="180"/>
        <c:overlap val="-90"/>
        <c:axId val="217709800"/>
        <c:axId val="21770940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7709800"/>
        <c:axId val="217709408"/>
      </c:lineChart>
      <c:catAx>
        <c:axId val="217709800"/>
        <c:scaling>
          <c:orientation val="minMax"/>
        </c:scaling>
        <c:delete val="0"/>
        <c:axPos val="b"/>
        <c:numFmt formatCode="ge" sourceLinked="1"/>
        <c:majorTickMark val="none"/>
        <c:minorTickMark val="none"/>
        <c:tickLblPos val="none"/>
        <c:crossAx val="217709408"/>
        <c:crosses val="autoZero"/>
        <c:auto val="0"/>
        <c:lblAlgn val="ctr"/>
        <c:lblOffset val="100"/>
        <c:noMultiLvlLbl val="1"/>
      </c:catAx>
      <c:valAx>
        <c:axId val="21770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709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（最大出力合計71,642kW）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（最大出力合計70,280kW）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187794"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88843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9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9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9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9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9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9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9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91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91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9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9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9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91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91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9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9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92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92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92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92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92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92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92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92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92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93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93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93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93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93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93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93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93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93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93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94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94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94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943"/>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94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大分県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179</v>
      </c>
      <c r="K3" s="130"/>
      <c r="L3" s="130"/>
      <c r="M3" s="130"/>
      <c r="N3" s="131">
        <f>データ!L6</f>
        <v>78.5</v>
      </c>
      <c r="O3" s="131"/>
      <c r="P3" s="131"/>
      <c r="Q3" s="132"/>
      <c r="R3" s="1"/>
      <c r="S3" s="133" t="s">
        <v>183</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12</v>
      </c>
      <c r="C5" s="143"/>
      <c r="D5" s="143"/>
      <c r="E5" s="143"/>
      <c r="F5" s="144" t="str">
        <f>データ!N6</f>
        <v>-</v>
      </c>
      <c r="G5" s="144"/>
      <c r="H5" s="144"/>
      <c r="I5" s="144"/>
      <c r="J5" s="144" t="str">
        <f>データ!O6</f>
        <v>-</v>
      </c>
      <c r="K5" s="144"/>
      <c r="L5" s="144"/>
      <c r="M5" s="144"/>
      <c r="N5" s="144">
        <f>データ!P6</f>
        <v>1</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126</v>
      </c>
      <c r="G7" s="148"/>
      <c r="H7" s="148"/>
      <c r="I7" s="148"/>
      <c r="J7" s="149" t="s">
        <v>127</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129</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f>データ!W6</f>
        <v>316647</v>
      </c>
      <c r="G12" s="164"/>
      <c r="H12" s="163">
        <f>データ!X6</f>
        <v>211606</v>
      </c>
      <c r="I12" s="164"/>
      <c r="J12" s="163">
        <f>データ!Y6</f>
        <v>279710</v>
      </c>
      <c r="K12" s="164"/>
      <c r="L12" s="163">
        <f>データ!Z6</f>
        <v>277513</v>
      </c>
      <c r="M12" s="164"/>
      <c r="N12" s="152">
        <f>データ!AA6</f>
        <v>271463</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f>データ!AM6</f>
        <v>1252</v>
      </c>
      <c r="I15" s="173"/>
      <c r="J15" s="173">
        <f>データ!AN6</f>
        <v>1598</v>
      </c>
      <c r="K15" s="173"/>
      <c r="L15" s="173">
        <f>データ!AO6</f>
        <v>1578</v>
      </c>
      <c r="M15" s="173"/>
      <c r="N15" s="174">
        <f>データ!AP6</f>
        <v>1621</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f>データ!AQ6</f>
        <v>316647</v>
      </c>
      <c r="G16" s="179"/>
      <c r="H16" s="179">
        <f>データ!AR6</f>
        <v>212858</v>
      </c>
      <c r="I16" s="179"/>
      <c r="J16" s="179">
        <f>データ!AS6</f>
        <v>281308</v>
      </c>
      <c r="K16" s="179"/>
      <c r="L16" s="179">
        <f>データ!AT6</f>
        <v>279091</v>
      </c>
      <c r="M16" s="179"/>
      <c r="N16" s="168">
        <f>データ!AU6</f>
        <v>273084</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f>データ!AV6</f>
        <v>2150032</v>
      </c>
      <c r="G19" s="182"/>
      <c r="H19" s="182"/>
      <c r="I19" s="182">
        <f>データ!AW6</f>
        <v>63681</v>
      </c>
      <c r="J19" s="182"/>
      <c r="K19" s="182"/>
      <c r="L19" s="182">
        <f>データ!AX6</f>
        <v>2213713</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31</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182</v>
      </c>
      <c r="AL40" s="120"/>
      <c r="AM40" s="120"/>
      <c r="AN40" s="120"/>
      <c r="AO40" s="120"/>
      <c r="AP40" s="120"/>
      <c r="AQ40" s="121"/>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34</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180</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39.6">
      <c r="A6" s="50" t="s">
        <v>114</v>
      </c>
      <c r="B6" s="68" t="str">
        <f>B7</f>
        <v>2016</v>
      </c>
      <c r="C6" s="68" t="str">
        <f t="shared" ref="C6:AX6" si="6">C7</f>
        <v>440001</v>
      </c>
      <c r="D6" s="68" t="str">
        <f t="shared" si="6"/>
        <v>46</v>
      </c>
      <c r="E6" s="68" t="str">
        <f t="shared" si="6"/>
        <v>04</v>
      </c>
      <c r="F6" s="68" t="str">
        <f t="shared" si="6"/>
        <v>0</v>
      </c>
      <c r="G6" s="68" t="str">
        <f t="shared" si="6"/>
        <v>000</v>
      </c>
      <c r="H6" s="68" t="str">
        <f t="shared" si="6"/>
        <v>大分県</v>
      </c>
      <c r="I6" s="68" t="str">
        <f t="shared" si="6"/>
        <v>法適用</v>
      </c>
      <c r="J6" s="68" t="str">
        <f t="shared" si="6"/>
        <v>電気事業</v>
      </c>
      <c r="K6" s="68" t="str">
        <f t="shared" si="6"/>
        <v/>
      </c>
      <c r="L6" s="69">
        <f t="shared" si="6"/>
        <v>78.5</v>
      </c>
      <c r="M6" s="70">
        <f t="shared" si="6"/>
        <v>12</v>
      </c>
      <c r="N6" s="70" t="str">
        <f t="shared" si="6"/>
        <v>-</v>
      </c>
      <c r="O6" s="70" t="str">
        <f t="shared" si="6"/>
        <v>-</v>
      </c>
      <c r="P6" s="70">
        <f t="shared" si="6"/>
        <v>1</v>
      </c>
      <c r="Q6" s="70" t="str">
        <f t="shared" si="6"/>
        <v>-</v>
      </c>
      <c r="R6" s="71" t="str">
        <f>R7</f>
        <v>平成38年3月31日　大野川発電所　他</v>
      </c>
      <c r="S6" s="72" t="str">
        <f t="shared" si="6"/>
        <v>平成45年7月　松岡太陽光発電所</v>
      </c>
      <c r="T6" s="68" t="str">
        <f t="shared" si="6"/>
        <v>無</v>
      </c>
      <c r="U6" s="72" t="str">
        <f t="shared" si="6"/>
        <v>九州電力株式会社</v>
      </c>
      <c r="V6" s="69" t="str">
        <f t="shared" si="6"/>
        <v>-</v>
      </c>
      <c r="W6" s="70">
        <f>W7</f>
        <v>316647</v>
      </c>
      <c r="X6" s="70">
        <f t="shared" si="6"/>
        <v>211606</v>
      </c>
      <c r="Y6" s="70">
        <f t="shared" si="6"/>
        <v>279710</v>
      </c>
      <c r="Z6" s="70">
        <f t="shared" si="6"/>
        <v>277513</v>
      </c>
      <c r="AA6" s="70">
        <f t="shared" si="6"/>
        <v>271463</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1252</v>
      </c>
      <c r="AN6" s="70">
        <f t="shared" si="6"/>
        <v>1598</v>
      </c>
      <c r="AO6" s="70">
        <f t="shared" si="6"/>
        <v>1578</v>
      </c>
      <c r="AP6" s="70">
        <f t="shared" si="6"/>
        <v>1621</v>
      </c>
      <c r="AQ6" s="70">
        <f t="shared" si="6"/>
        <v>316647</v>
      </c>
      <c r="AR6" s="70">
        <f t="shared" si="6"/>
        <v>212858</v>
      </c>
      <c r="AS6" s="70">
        <f t="shared" si="6"/>
        <v>281308</v>
      </c>
      <c r="AT6" s="70">
        <f t="shared" si="6"/>
        <v>279091</v>
      </c>
      <c r="AU6" s="70">
        <f t="shared" si="6"/>
        <v>273084</v>
      </c>
      <c r="AV6" s="70">
        <f t="shared" si="6"/>
        <v>2150032</v>
      </c>
      <c r="AW6" s="70">
        <f t="shared" si="6"/>
        <v>63681</v>
      </c>
      <c r="AX6" s="70">
        <f t="shared" si="6"/>
        <v>2213713</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115</v>
      </c>
      <c r="C7" s="78" t="s">
        <v>116</v>
      </c>
      <c r="D7" s="78" t="s">
        <v>117</v>
      </c>
      <c r="E7" s="78" t="s">
        <v>118</v>
      </c>
      <c r="F7" s="78" t="s">
        <v>119</v>
      </c>
      <c r="G7" s="78" t="s">
        <v>120</v>
      </c>
      <c r="H7" s="78" t="s">
        <v>121</v>
      </c>
      <c r="I7" s="78" t="s">
        <v>122</v>
      </c>
      <c r="J7" s="78" t="s">
        <v>123</v>
      </c>
      <c r="K7" s="78" t="s">
        <v>124</v>
      </c>
      <c r="L7" s="79">
        <v>78.5</v>
      </c>
      <c r="M7" s="80">
        <v>12</v>
      </c>
      <c r="N7" s="80" t="s">
        <v>125</v>
      </c>
      <c r="O7" s="81" t="s">
        <v>125</v>
      </c>
      <c r="P7" s="81">
        <v>1</v>
      </c>
      <c r="Q7" s="81" t="s">
        <v>125</v>
      </c>
      <c r="R7" s="82" t="s">
        <v>126</v>
      </c>
      <c r="S7" s="82" t="s">
        <v>127</v>
      </c>
      <c r="T7" s="83" t="s">
        <v>128</v>
      </c>
      <c r="U7" s="82" t="s">
        <v>129</v>
      </c>
      <c r="V7" s="79" t="s">
        <v>125</v>
      </c>
      <c r="W7" s="81">
        <v>316647</v>
      </c>
      <c r="X7" s="81">
        <v>211606</v>
      </c>
      <c r="Y7" s="81">
        <v>279710</v>
      </c>
      <c r="Z7" s="81">
        <v>277513</v>
      </c>
      <c r="AA7" s="81">
        <v>271463</v>
      </c>
      <c r="AB7" s="81" t="s">
        <v>125</v>
      </c>
      <c r="AC7" s="81" t="s">
        <v>125</v>
      </c>
      <c r="AD7" s="81" t="s">
        <v>125</v>
      </c>
      <c r="AE7" s="81" t="s">
        <v>125</v>
      </c>
      <c r="AF7" s="81" t="s">
        <v>125</v>
      </c>
      <c r="AG7" s="81" t="s">
        <v>125</v>
      </c>
      <c r="AH7" s="81" t="s">
        <v>125</v>
      </c>
      <c r="AI7" s="81" t="s">
        <v>125</v>
      </c>
      <c r="AJ7" s="81" t="s">
        <v>125</v>
      </c>
      <c r="AK7" s="81" t="s">
        <v>125</v>
      </c>
      <c r="AL7" s="81" t="s">
        <v>125</v>
      </c>
      <c r="AM7" s="81">
        <v>1252</v>
      </c>
      <c r="AN7" s="81">
        <v>1598</v>
      </c>
      <c r="AO7" s="81">
        <v>1578</v>
      </c>
      <c r="AP7" s="81">
        <v>1621</v>
      </c>
      <c r="AQ7" s="81">
        <v>316647</v>
      </c>
      <c r="AR7" s="81">
        <v>212858</v>
      </c>
      <c r="AS7" s="81">
        <v>281308</v>
      </c>
      <c r="AT7" s="81">
        <v>279091</v>
      </c>
      <c r="AU7" s="81">
        <v>273084</v>
      </c>
      <c r="AV7" s="81">
        <v>2150032</v>
      </c>
      <c r="AW7" s="81">
        <v>63681</v>
      </c>
      <c r="AX7" s="81">
        <v>2213713</v>
      </c>
      <c r="AY7" s="84">
        <v>114</v>
      </c>
      <c r="AZ7" s="84">
        <v>115.4</v>
      </c>
      <c r="BA7" s="84">
        <v>117</v>
      </c>
      <c r="BB7" s="84">
        <v>117.4</v>
      </c>
      <c r="BC7" s="84">
        <v>120.4</v>
      </c>
      <c r="BD7" s="84">
        <v>110.1</v>
      </c>
      <c r="BE7" s="84">
        <v>119.7</v>
      </c>
      <c r="BF7" s="84">
        <v>125.7</v>
      </c>
      <c r="BG7" s="84">
        <v>129.69999999999999</v>
      </c>
      <c r="BH7" s="84">
        <v>135.9</v>
      </c>
      <c r="BI7" s="84">
        <v>100</v>
      </c>
      <c r="BJ7" s="84">
        <v>117.6</v>
      </c>
      <c r="BK7" s="84">
        <v>116.6</v>
      </c>
      <c r="BL7" s="84">
        <v>117.1</v>
      </c>
      <c r="BM7" s="84">
        <v>120.6</v>
      </c>
      <c r="BN7" s="84">
        <v>119.2</v>
      </c>
      <c r="BO7" s="84">
        <v>112.7</v>
      </c>
      <c r="BP7" s="84">
        <v>121.8</v>
      </c>
      <c r="BQ7" s="84">
        <v>124.8</v>
      </c>
      <c r="BR7" s="84">
        <v>130.4</v>
      </c>
      <c r="BS7" s="84">
        <v>136.30000000000001</v>
      </c>
      <c r="BT7" s="84">
        <v>100</v>
      </c>
      <c r="BU7" s="84">
        <v>1988</v>
      </c>
      <c r="BV7" s="84">
        <v>1167.5999999999999</v>
      </c>
      <c r="BW7" s="84">
        <v>641.1</v>
      </c>
      <c r="BX7" s="84">
        <v>442.8</v>
      </c>
      <c r="BY7" s="84">
        <v>312.5</v>
      </c>
      <c r="BZ7" s="84">
        <v>1317.9</v>
      </c>
      <c r="CA7" s="84">
        <v>992.4</v>
      </c>
      <c r="CB7" s="84">
        <v>638.79999999999995</v>
      </c>
      <c r="CC7" s="84">
        <v>716.7</v>
      </c>
      <c r="CD7" s="84">
        <v>688</v>
      </c>
      <c r="CE7" s="84">
        <v>100</v>
      </c>
      <c r="CF7" s="84">
        <v>6112.8</v>
      </c>
      <c r="CG7" s="84">
        <v>8911.9</v>
      </c>
      <c r="CH7" s="84">
        <v>6982.8</v>
      </c>
      <c r="CI7" s="84">
        <v>6875.9</v>
      </c>
      <c r="CJ7" s="84">
        <v>7243.1</v>
      </c>
      <c r="CK7" s="84">
        <v>7970</v>
      </c>
      <c r="CL7" s="84">
        <v>7914.4</v>
      </c>
      <c r="CM7" s="84">
        <v>7493.6</v>
      </c>
      <c r="CN7" s="84">
        <v>8014.2</v>
      </c>
      <c r="CO7" s="84">
        <v>8260</v>
      </c>
      <c r="CP7" s="81">
        <v>1032216</v>
      </c>
      <c r="CQ7" s="81">
        <v>839361</v>
      </c>
      <c r="CR7" s="81">
        <v>841410</v>
      </c>
      <c r="CS7" s="81">
        <v>854510</v>
      </c>
      <c r="CT7" s="81">
        <v>893381</v>
      </c>
      <c r="CU7" s="81">
        <v>1043769</v>
      </c>
      <c r="CV7" s="81">
        <v>1160012</v>
      </c>
      <c r="CW7" s="81">
        <v>1146099</v>
      </c>
      <c r="CX7" s="81">
        <v>1494682</v>
      </c>
      <c r="CY7" s="81">
        <v>1543942</v>
      </c>
      <c r="CZ7" s="81">
        <v>71642</v>
      </c>
      <c r="DA7" s="84">
        <v>51.4</v>
      </c>
      <c r="DB7" s="84">
        <v>33.9</v>
      </c>
      <c r="DC7" s="84">
        <v>44.8</v>
      </c>
      <c r="DD7" s="84">
        <v>44.3</v>
      </c>
      <c r="DE7" s="84">
        <v>43.5</v>
      </c>
      <c r="DF7" s="84">
        <v>37.299999999999997</v>
      </c>
      <c r="DG7" s="84">
        <v>36.299999999999997</v>
      </c>
      <c r="DH7" s="84">
        <v>38.4</v>
      </c>
      <c r="DI7" s="84">
        <v>37.700000000000003</v>
      </c>
      <c r="DJ7" s="84">
        <v>36.200000000000003</v>
      </c>
      <c r="DK7" s="84">
        <v>21.3</v>
      </c>
      <c r="DL7" s="84">
        <v>28.5</v>
      </c>
      <c r="DM7" s="84">
        <v>32</v>
      </c>
      <c r="DN7" s="84">
        <v>27</v>
      </c>
      <c r="DO7" s="84">
        <v>25</v>
      </c>
      <c r="DP7" s="84">
        <v>22.3</v>
      </c>
      <c r="DQ7" s="84">
        <v>22.1</v>
      </c>
      <c r="DR7" s="84">
        <v>21.1</v>
      </c>
      <c r="DS7" s="84">
        <v>20</v>
      </c>
      <c r="DT7" s="84">
        <v>18.2</v>
      </c>
      <c r="DU7" s="84">
        <v>129.6</v>
      </c>
      <c r="DV7" s="84">
        <v>114.6</v>
      </c>
      <c r="DW7" s="84">
        <v>91</v>
      </c>
      <c r="DX7" s="84">
        <v>74.599999999999994</v>
      </c>
      <c r="DY7" s="84">
        <v>55.9</v>
      </c>
      <c r="DZ7" s="84">
        <v>146.19999999999999</v>
      </c>
      <c r="EA7" s="84">
        <v>130.19999999999999</v>
      </c>
      <c r="EB7" s="84">
        <v>128.80000000000001</v>
      </c>
      <c r="EC7" s="84">
        <v>109.9</v>
      </c>
      <c r="ED7" s="84">
        <v>103.6</v>
      </c>
      <c r="EE7" s="84">
        <v>66.8</v>
      </c>
      <c r="EF7" s="84">
        <v>66.599999999999994</v>
      </c>
      <c r="EG7" s="84">
        <v>69.099999999999994</v>
      </c>
      <c r="EH7" s="84">
        <v>69.7</v>
      </c>
      <c r="EI7" s="84">
        <v>68</v>
      </c>
      <c r="EJ7" s="84">
        <v>57</v>
      </c>
      <c r="EK7" s="84">
        <v>57.7</v>
      </c>
      <c r="EL7" s="84">
        <v>59.8</v>
      </c>
      <c r="EM7" s="84">
        <v>59.6</v>
      </c>
      <c r="EN7" s="84">
        <v>60.3</v>
      </c>
      <c r="EO7" s="84">
        <v>0</v>
      </c>
      <c r="EP7" s="84">
        <v>2.5</v>
      </c>
      <c r="EQ7" s="84">
        <v>3</v>
      </c>
      <c r="ER7" s="84">
        <v>2.9</v>
      </c>
      <c r="ES7" s="84">
        <v>2.9</v>
      </c>
      <c r="ET7" s="84">
        <v>2.8</v>
      </c>
      <c r="EU7" s="84">
        <v>15.4</v>
      </c>
      <c r="EV7" s="84">
        <v>16.2</v>
      </c>
      <c r="EW7" s="84">
        <v>18.7</v>
      </c>
      <c r="EX7" s="84">
        <v>20.5</v>
      </c>
      <c r="EY7" s="81">
        <v>70280</v>
      </c>
      <c r="EZ7" s="84">
        <v>51.4</v>
      </c>
      <c r="FA7" s="84">
        <v>34.4</v>
      </c>
      <c r="FB7" s="84">
        <v>45.4</v>
      </c>
      <c r="FC7" s="84">
        <v>45</v>
      </c>
      <c r="FD7" s="84">
        <v>44.1</v>
      </c>
      <c r="FE7" s="84">
        <v>37.5</v>
      </c>
      <c r="FF7" s="84">
        <v>37</v>
      </c>
      <c r="FG7" s="84">
        <v>39.5</v>
      </c>
      <c r="FH7" s="84">
        <v>39.1</v>
      </c>
      <c r="FI7" s="84">
        <v>37.299999999999997</v>
      </c>
      <c r="FJ7" s="84">
        <v>21.3</v>
      </c>
      <c r="FK7" s="84">
        <v>28.8</v>
      </c>
      <c r="FL7" s="84">
        <v>32.6</v>
      </c>
      <c r="FM7" s="84">
        <v>27.7</v>
      </c>
      <c r="FN7" s="84">
        <v>25.5</v>
      </c>
      <c r="FO7" s="84">
        <v>23.1</v>
      </c>
      <c r="FP7" s="84">
        <v>22.6</v>
      </c>
      <c r="FQ7" s="84">
        <v>22</v>
      </c>
      <c r="FR7" s="84">
        <v>21.4</v>
      </c>
      <c r="FS7" s="84">
        <v>19.2</v>
      </c>
      <c r="FT7" s="84">
        <v>129.6</v>
      </c>
      <c r="FU7" s="84">
        <v>117.6</v>
      </c>
      <c r="FV7" s="84">
        <v>93.9</v>
      </c>
      <c r="FW7" s="84">
        <v>76.8</v>
      </c>
      <c r="FX7" s="84">
        <v>57.5</v>
      </c>
      <c r="FY7" s="84">
        <v>146</v>
      </c>
      <c r="FZ7" s="84">
        <v>120.9</v>
      </c>
      <c r="GA7" s="84">
        <v>105.7</v>
      </c>
      <c r="GB7" s="84">
        <v>89.4</v>
      </c>
      <c r="GC7" s="84">
        <v>83.2</v>
      </c>
      <c r="GD7" s="84">
        <v>66.8</v>
      </c>
      <c r="GE7" s="84">
        <v>67.8</v>
      </c>
      <c r="GF7" s="84">
        <v>70.2</v>
      </c>
      <c r="GG7" s="84">
        <v>70.8</v>
      </c>
      <c r="GH7" s="84">
        <v>68.900000000000006</v>
      </c>
      <c r="GI7" s="84">
        <v>57.6</v>
      </c>
      <c r="GJ7" s="84">
        <v>58.6</v>
      </c>
      <c r="GK7" s="84">
        <v>61.3</v>
      </c>
      <c r="GL7" s="84">
        <v>61.7</v>
      </c>
      <c r="GM7" s="84">
        <v>62.1</v>
      </c>
      <c r="GN7" s="84">
        <v>0</v>
      </c>
      <c r="GO7" s="84">
        <v>0</v>
      </c>
      <c r="GP7" s="84">
        <v>0</v>
      </c>
      <c r="GQ7" s="84">
        <v>0</v>
      </c>
      <c r="GR7" s="84">
        <v>0</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v>1362</v>
      </c>
      <c r="KW7" s="84" t="s">
        <v>125</v>
      </c>
      <c r="KX7" s="84">
        <v>10.5</v>
      </c>
      <c r="KY7" s="84">
        <v>13.4</v>
      </c>
      <c r="KZ7" s="84">
        <v>13.2</v>
      </c>
      <c r="LA7" s="84">
        <v>13.6</v>
      </c>
      <c r="LB7" s="84">
        <v>12.1</v>
      </c>
      <c r="LC7" s="84">
        <v>7.1</v>
      </c>
      <c r="LD7" s="84">
        <v>8.9</v>
      </c>
      <c r="LE7" s="84">
        <v>11.8</v>
      </c>
      <c r="LF7" s="84">
        <v>15.3</v>
      </c>
      <c r="LG7" s="84" t="s">
        <v>125</v>
      </c>
      <c r="LH7" s="84">
        <v>12.3</v>
      </c>
      <c r="LI7" s="84">
        <v>0</v>
      </c>
      <c r="LJ7" s="84">
        <v>0.7</v>
      </c>
      <c r="LK7" s="84">
        <v>0.9</v>
      </c>
      <c r="LL7" s="84">
        <v>1.4</v>
      </c>
      <c r="LM7" s="84">
        <v>8.6</v>
      </c>
      <c r="LN7" s="84">
        <v>2</v>
      </c>
      <c r="LO7" s="84">
        <v>1.4</v>
      </c>
      <c r="LP7" s="84">
        <v>2.9</v>
      </c>
      <c r="LQ7" s="84" t="s">
        <v>125</v>
      </c>
      <c r="LR7" s="84">
        <v>0</v>
      </c>
      <c r="LS7" s="84">
        <v>0</v>
      </c>
      <c r="LT7" s="84">
        <v>0</v>
      </c>
      <c r="LU7" s="84">
        <v>0</v>
      </c>
      <c r="LV7" s="84">
        <v>298.60000000000002</v>
      </c>
      <c r="LW7" s="84">
        <v>1092.0999999999999</v>
      </c>
      <c r="LX7" s="84">
        <v>1128.5999999999999</v>
      </c>
      <c r="LY7" s="84">
        <v>596.79999999999995</v>
      </c>
      <c r="LZ7" s="84">
        <v>510.2</v>
      </c>
      <c r="MA7" s="84" t="s">
        <v>125</v>
      </c>
      <c r="MB7" s="84">
        <v>3.8</v>
      </c>
      <c r="MC7" s="84">
        <v>8.9</v>
      </c>
      <c r="MD7" s="84">
        <v>14</v>
      </c>
      <c r="ME7" s="84">
        <v>19</v>
      </c>
      <c r="MF7" s="84">
        <v>1.7</v>
      </c>
      <c r="MG7" s="84">
        <v>2.9</v>
      </c>
      <c r="MH7" s="84">
        <v>3.4</v>
      </c>
      <c r="MI7" s="84">
        <v>5.6</v>
      </c>
      <c r="MJ7" s="84">
        <v>11.5</v>
      </c>
      <c r="MK7" s="84" t="s">
        <v>125</v>
      </c>
      <c r="ML7" s="84">
        <v>100</v>
      </c>
      <c r="MM7" s="84">
        <v>100</v>
      </c>
      <c r="MN7" s="84">
        <v>100</v>
      </c>
      <c r="MO7" s="84">
        <v>100</v>
      </c>
      <c r="MP7" s="84">
        <v>77.7</v>
      </c>
      <c r="MQ7" s="84">
        <v>100</v>
      </c>
      <c r="MR7" s="84">
        <v>100</v>
      </c>
      <c r="MS7" s="84">
        <v>100</v>
      </c>
      <c r="MT7" s="84">
        <v>100</v>
      </c>
      <c r="MU7" s="84">
        <v>12</v>
      </c>
      <c r="MV7" s="84">
        <v>12</v>
      </c>
      <c r="MW7" s="84">
        <v>12</v>
      </c>
      <c r="MX7" s="84">
        <v>12</v>
      </c>
      <c r="MY7" s="84" t="s">
        <v>125</v>
      </c>
      <c r="MZ7" s="84" t="s">
        <v>125</v>
      </c>
      <c r="NA7" s="84" t="s">
        <v>125</v>
      </c>
      <c r="NB7" s="84" t="s">
        <v>125</v>
      </c>
      <c r="NC7" s="84" t="s">
        <v>125</v>
      </c>
      <c r="ND7" s="84" t="s">
        <v>125</v>
      </c>
      <c r="NE7" s="84" t="s">
        <v>125</v>
      </c>
      <c r="NF7" s="84" t="s">
        <v>125</v>
      </c>
      <c r="NG7" s="84" t="s">
        <v>125</v>
      </c>
      <c r="NH7" s="84">
        <v>1</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（最大出力合計71,642kW）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（最大出力合計70,280kW）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（最大出力合計1,362kW）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114</v>
      </c>
      <c r="AZ11" s="96">
        <f>AZ7</f>
        <v>115.4</v>
      </c>
      <c r="BA11" s="96">
        <f>BA7</f>
        <v>117</v>
      </c>
      <c r="BB11" s="96">
        <f>BB7</f>
        <v>117.4</v>
      </c>
      <c r="BC11" s="96">
        <f>BC7</f>
        <v>120.4</v>
      </c>
      <c r="BD11" s="85"/>
      <c r="BE11" s="85"/>
      <c r="BF11" s="85"/>
      <c r="BG11" s="85"/>
      <c r="BH11" s="85"/>
      <c r="BI11" s="95" t="s">
        <v>138</v>
      </c>
      <c r="BJ11" s="96">
        <f>BJ7</f>
        <v>117.6</v>
      </c>
      <c r="BK11" s="96">
        <f>BK7</f>
        <v>116.6</v>
      </c>
      <c r="BL11" s="96">
        <f>BL7</f>
        <v>117.1</v>
      </c>
      <c r="BM11" s="96">
        <f>BM7</f>
        <v>120.6</v>
      </c>
      <c r="BN11" s="96">
        <f>BN7</f>
        <v>119.2</v>
      </c>
      <c r="BO11" s="85"/>
      <c r="BP11" s="85"/>
      <c r="BQ11" s="85"/>
      <c r="BR11" s="85"/>
      <c r="BS11" s="85"/>
      <c r="BT11" s="95" t="s">
        <v>138</v>
      </c>
      <c r="BU11" s="96">
        <f>BU7</f>
        <v>1988</v>
      </c>
      <c r="BV11" s="96">
        <f>BV7</f>
        <v>1167.5999999999999</v>
      </c>
      <c r="BW11" s="96">
        <f>BW7</f>
        <v>641.1</v>
      </c>
      <c r="BX11" s="96">
        <f>BX7</f>
        <v>442.8</v>
      </c>
      <c r="BY11" s="96">
        <f>BY7</f>
        <v>312.5</v>
      </c>
      <c r="BZ11" s="85"/>
      <c r="CA11" s="85"/>
      <c r="CB11" s="85"/>
      <c r="CC11" s="85"/>
      <c r="CD11" s="85"/>
      <c r="CE11" s="95" t="s">
        <v>139</v>
      </c>
      <c r="CF11" s="96">
        <f>CF7</f>
        <v>6112.8</v>
      </c>
      <c r="CG11" s="96">
        <f>CG7</f>
        <v>8911.9</v>
      </c>
      <c r="CH11" s="96">
        <f>CH7</f>
        <v>6982.8</v>
      </c>
      <c r="CI11" s="96">
        <f>CI7</f>
        <v>6875.9</v>
      </c>
      <c r="CJ11" s="96">
        <f>CJ7</f>
        <v>7243.1</v>
      </c>
      <c r="CK11" s="85"/>
      <c r="CL11" s="85"/>
      <c r="CM11" s="85"/>
      <c r="CN11" s="85"/>
      <c r="CO11" s="95" t="s">
        <v>140</v>
      </c>
      <c r="CP11" s="97">
        <f>CP7</f>
        <v>1032216</v>
      </c>
      <c r="CQ11" s="97">
        <f>CQ7</f>
        <v>839361</v>
      </c>
      <c r="CR11" s="97">
        <f>CR7</f>
        <v>841410</v>
      </c>
      <c r="CS11" s="97">
        <f>CS7</f>
        <v>854510</v>
      </c>
      <c r="CT11" s="97">
        <f>CT7</f>
        <v>893381</v>
      </c>
      <c r="CU11" s="85"/>
      <c r="CV11" s="85"/>
      <c r="CW11" s="85"/>
      <c r="CX11" s="85"/>
      <c r="CY11" s="85"/>
      <c r="CZ11" s="95" t="s">
        <v>140</v>
      </c>
      <c r="DA11" s="96">
        <f>DA7</f>
        <v>51.4</v>
      </c>
      <c r="DB11" s="96">
        <f>DB7</f>
        <v>33.9</v>
      </c>
      <c r="DC11" s="96">
        <f>DC7</f>
        <v>44.8</v>
      </c>
      <c r="DD11" s="96">
        <f>DD7</f>
        <v>44.3</v>
      </c>
      <c r="DE11" s="96">
        <f>DE7</f>
        <v>43.5</v>
      </c>
      <c r="DF11" s="85"/>
      <c r="DG11" s="85"/>
      <c r="DH11" s="85"/>
      <c r="DI11" s="85"/>
      <c r="DJ11" s="95" t="s">
        <v>138</v>
      </c>
      <c r="DK11" s="96">
        <f>DK7</f>
        <v>21.3</v>
      </c>
      <c r="DL11" s="96">
        <f>DL7</f>
        <v>28.5</v>
      </c>
      <c r="DM11" s="96">
        <f>DM7</f>
        <v>32</v>
      </c>
      <c r="DN11" s="96">
        <f>DN7</f>
        <v>27</v>
      </c>
      <c r="DO11" s="96">
        <f>DO7</f>
        <v>25</v>
      </c>
      <c r="DP11" s="85"/>
      <c r="DQ11" s="85"/>
      <c r="DR11" s="85"/>
      <c r="DS11" s="85"/>
      <c r="DT11" s="95" t="s">
        <v>140</v>
      </c>
      <c r="DU11" s="96">
        <f>DU7</f>
        <v>129.6</v>
      </c>
      <c r="DV11" s="96">
        <f>DV7</f>
        <v>114.6</v>
      </c>
      <c r="DW11" s="96">
        <f>DW7</f>
        <v>91</v>
      </c>
      <c r="DX11" s="96">
        <f>DX7</f>
        <v>74.599999999999994</v>
      </c>
      <c r="DY11" s="96">
        <f>DY7</f>
        <v>55.9</v>
      </c>
      <c r="DZ11" s="85"/>
      <c r="EA11" s="85"/>
      <c r="EB11" s="85"/>
      <c r="EC11" s="85"/>
      <c r="ED11" s="95" t="s">
        <v>140</v>
      </c>
      <c r="EE11" s="96">
        <f>EE7</f>
        <v>66.8</v>
      </c>
      <c r="EF11" s="96">
        <f>EF7</f>
        <v>66.599999999999994</v>
      </c>
      <c r="EG11" s="96">
        <f>EG7</f>
        <v>69.099999999999994</v>
      </c>
      <c r="EH11" s="96">
        <f>EH7</f>
        <v>69.7</v>
      </c>
      <c r="EI11" s="96">
        <f>EI7</f>
        <v>68</v>
      </c>
      <c r="EJ11" s="85"/>
      <c r="EK11" s="85"/>
      <c r="EL11" s="85"/>
      <c r="EM11" s="85"/>
      <c r="EN11" s="95" t="s">
        <v>139</v>
      </c>
      <c r="EO11" s="96">
        <f>EO7</f>
        <v>0</v>
      </c>
      <c r="EP11" s="96">
        <f>EP7</f>
        <v>2.5</v>
      </c>
      <c r="EQ11" s="96">
        <f>EQ7</f>
        <v>3</v>
      </c>
      <c r="ER11" s="96">
        <f>ER7</f>
        <v>2.9</v>
      </c>
      <c r="ES11" s="96">
        <f>ES7</f>
        <v>2.9</v>
      </c>
      <c r="ET11" s="85"/>
      <c r="EU11" s="85"/>
      <c r="EV11" s="85"/>
      <c r="EW11" s="85"/>
      <c r="EX11" s="85"/>
      <c r="EY11" s="95" t="s">
        <v>138</v>
      </c>
      <c r="EZ11" s="96">
        <f>EZ7</f>
        <v>51.4</v>
      </c>
      <c r="FA11" s="96">
        <f>FA7</f>
        <v>34.4</v>
      </c>
      <c r="FB11" s="96">
        <f>FB7</f>
        <v>45.4</v>
      </c>
      <c r="FC11" s="96">
        <f>FC7</f>
        <v>45</v>
      </c>
      <c r="FD11" s="96">
        <f>FD7</f>
        <v>44.1</v>
      </c>
      <c r="FE11" s="85"/>
      <c r="FF11" s="85"/>
      <c r="FG11" s="85"/>
      <c r="FH11" s="85"/>
      <c r="FI11" s="95" t="s">
        <v>138</v>
      </c>
      <c r="FJ11" s="96">
        <f>FJ7</f>
        <v>21.3</v>
      </c>
      <c r="FK11" s="96">
        <f>FK7</f>
        <v>28.8</v>
      </c>
      <c r="FL11" s="96">
        <f>FL7</f>
        <v>32.6</v>
      </c>
      <c r="FM11" s="96">
        <f>FM7</f>
        <v>27.7</v>
      </c>
      <c r="FN11" s="96">
        <f>FN7</f>
        <v>25.5</v>
      </c>
      <c r="FO11" s="85"/>
      <c r="FP11" s="85"/>
      <c r="FQ11" s="85"/>
      <c r="FR11" s="85"/>
      <c r="FS11" s="95" t="s">
        <v>141</v>
      </c>
      <c r="FT11" s="96">
        <f>FT7</f>
        <v>129.6</v>
      </c>
      <c r="FU11" s="96">
        <f>FU7</f>
        <v>117.6</v>
      </c>
      <c r="FV11" s="96">
        <f>FV7</f>
        <v>93.9</v>
      </c>
      <c r="FW11" s="96">
        <f>FW7</f>
        <v>76.8</v>
      </c>
      <c r="FX11" s="96">
        <f>FX7</f>
        <v>57.5</v>
      </c>
      <c r="FY11" s="85"/>
      <c r="FZ11" s="85"/>
      <c r="GA11" s="85"/>
      <c r="GB11" s="85"/>
      <c r="GC11" s="95" t="s">
        <v>138</v>
      </c>
      <c r="GD11" s="96">
        <f>GD7</f>
        <v>66.8</v>
      </c>
      <c r="GE11" s="96">
        <f>GE7</f>
        <v>67.8</v>
      </c>
      <c r="GF11" s="96">
        <f>GF7</f>
        <v>70.2</v>
      </c>
      <c r="GG11" s="96">
        <f>GG7</f>
        <v>70.8</v>
      </c>
      <c r="GH11" s="96">
        <f>GH7</f>
        <v>68.900000000000006</v>
      </c>
      <c r="GI11" s="85"/>
      <c r="GJ11" s="85"/>
      <c r="GK11" s="85"/>
      <c r="GL11" s="85"/>
      <c r="GM11" s="95" t="s">
        <v>138</v>
      </c>
      <c r="GN11" s="96">
        <f>GN7</f>
        <v>0</v>
      </c>
      <c r="GO11" s="96">
        <f>GO7</f>
        <v>0</v>
      </c>
      <c r="GP11" s="96">
        <f>GP7</f>
        <v>0</v>
      </c>
      <c r="GQ11" s="96">
        <f>GQ7</f>
        <v>0</v>
      </c>
      <c r="GR11" s="96">
        <f>GR7</f>
        <v>0</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138</v>
      </c>
      <c r="HI11" s="96" t="str">
        <f>HI7</f>
        <v>-</v>
      </c>
      <c r="HJ11" s="96" t="str">
        <f>HJ7</f>
        <v>-</v>
      </c>
      <c r="HK11" s="96" t="str">
        <f>HK7</f>
        <v>-</v>
      </c>
      <c r="HL11" s="96" t="str">
        <f>HL7</f>
        <v>-</v>
      </c>
      <c r="HM11" s="96" t="str">
        <f>HM7</f>
        <v>-</v>
      </c>
      <c r="HN11" s="85"/>
      <c r="HO11" s="85"/>
      <c r="HP11" s="85"/>
      <c r="HQ11" s="85"/>
      <c r="HR11" s="95" t="s">
        <v>138</v>
      </c>
      <c r="HS11" s="96" t="str">
        <f>HS7</f>
        <v>-</v>
      </c>
      <c r="HT11" s="96" t="str">
        <f>HT7</f>
        <v>-</v>
      </c>
      <c r="HU11" s="96" t="str">
        <f>HU7</f>
        <v>-</v>
      </c>
      <c r="HV11" s="96" t="str">
        <f>HV7</f>
        <v>-</v>
      </c>
      <c r="HW11" s="96" t="str">
        <f>HW7</f>
        <v>-</v>
      </c>
      <c r="HX11" s="85"/>
      <c r="HY11" s="85"/>
      <c r="HZ11" s="85"/>
      <c r="IA11" s="85"/>
      <c r="IB11" s="95" t="s">
        <v>138</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f>KX7</f>
        <v>10.5</v>
      </c>
      <c r="KY11" s="96">
        <f>KY7</f>
        <v>13.4</v>
      </c>
      <c r="KZ11" s="96">
        <f>KZ7</f>
        <v>13.2</v>
      </c>
      <c r="LA11" s="96">
        <f>LA7</f>
        <v>13.6</v>
      </c>
      <c r="LB11" s="85"/>
      <c r="LC11" s="85"/>
      <c r="LD11" s="85"/>
      <c r="LE11" s="85"/>
      <c r="LF11" s="95" t="s">
        <v>142</v>
      </c>
      <c r="LG11" s="96" t="str">
        <f>LG7</f>
        <v>-</v>
      </c>
      <c r="LH11" s="96">
        <f>LH7</f>
        <v>12.3</v>
      </c>
      <c r="LI11" s="96">
        <f>LI7</f>
        <v>0</v>
      </c>
      <c r="LJ11" s="96">
        <f>LJ7</f>
        <v>0.7</v>
      </c>
      <c r="LK11" s="96">
        <f>LK7</f>
        <v>0.9</v>
      </c>
      <c r="LL11" s="85"/>
      <c r="LM11" s="85"/>
      <c r="LN11" s="85"/>
      <c r="LO11" s="85"/>
      <c r="LP11" s="95" t="s">
        <v>138</v>
      </c>
      <c r="LQ11" s="96" t="str">
        <f>LQ7</f>
        <v>-</v>
      </c>
      <c r="LR11" s="96">
        <f>LR7</f>
        <v>0</v>
      </c>
      <c r="LS11" s="96">
        <f>LS7</f>
        <v>0</v>
      </c>
      <c r="LT11" s="96">
        <f>LT7</f>
        <v>0</v>
      </c>
      <c r="LU11" s="96">
        <f>LU7</f>
        <v>0</v>
      </c>
      <c r="LV11" s="85"/>
      <c r="LW11" s="85"/>
      <c r="LX11" s="85"/>
      <c r="LY11" s="85"/>
      <c r="LZ11" s="95" t="s">
        <v>138</v>
      </c>
      <c r="MA11" s="96" t="str">
        <f>MA7</f>
        <v>-</v>
      </c>
      <c r="MB11" s="96">
        <f>MB7</f>
        <v>3.8</v>
      </c>
      <c r="MC11" s="96">
        <f>MC7</f>
        <v>8.9</v>
      </c>
      <c r="MD11" s="96">
        <f>MD7</f>
        <v>14</v>
      </c>
      <c r="ME11" s="96">
        <f>ME7</f>
        <v>19</v>
      </c>
      <c r="MF11" s="85"/>
      <c r="MG11" s="85"/>
      <c r="MH11" s="85"/>
      <c r="MI11" s="85"/>
      <c r="MJ11" s="95" t="s">
        <v>138</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f>BD7</f>
        <v>110.1</v>
      </c>
      <c r="AZ12" s="96">
        <f>BE7</f>
        <v>119.7</v>
      </c>
      <c r="BA12" s="96">
        <f>BF7</f>
        <v>125.7</v>
      </c>
      <c r="BB12" s="96">
        <f>BG7</f>
        <v>129.69999999999999</v>
      </c>
      <c r="BC12" s="96">
        <f>BH7</f>
        <v>135.9</v>
      </c>
      <c r="BD12" s="85"/>
      <c r="BE12" s="85"/>
      <c r="BF12" s="85"/>
      <c r="BG12" s="85"/>
      <c r="BH12" s="85"/>
      <c r="BI12" s="95" t="s">
        <v>144</v>
      </c>
      <c r="BJ12" s="96">
        <f>BO7</f>
        <v>112.7</v>
      </c>
      <c r="BK12" s="96">
        <f>BP7</f>
        <v>121.8</v>
      </c>
      <c r="BL12" s="96">
        <f>BQ7</f>
        <v>124.8</v>
      </c>
      <c r="BM12" s="96">
        <f>BR7</f>
        <v>130.4</v>
      </c>
      <c r="BN12" s="96">
        <f>BS7</f>
        <v>136.30000000000001</v>
      </c>
      <c r="BO12" s="85"/>
      <c r="BP12" s="85"/>
      <c r="BQ12" s="85"/>
      <c r="BR12" s="85"/>
      <c r="BS12" s="85"/>
      <c r="BT12" s="95" t="s">
        <v>143</v>
      </c>
      <c r="BU12" s="96">
        <f>BZ7</f>
        <v>1317.9</v>
      </c>
      <c r="BV12" s="96">
        <f>CA7</f>
        <v>992.4</v>
      </c>
      <c r="BW12" s="96">
        <f>CB7</f>
        <v>638.79999999999995</v>
      </c>
      <c r="BX12" s="96">
        <f>CC7</f>
        <v>716.7</v>
      </c>
      <c r="BY12" s="96">
        <f>CD7</f>
        <v>688</v>
      </c>
      <c r="BZ12" s="85"/>
      <c r="CA12" s="85"/>
      <c r="CB12" s="85"/>
      <c r="CC12" s="85"/>
      <c r="CD12" s="85"/>
      <c r="CE12" s="95" t="s">
        <v>144</v>
      </c>
      <c r="CF12" s="96">
        <f>CK7</f>
        <v>7970</v>
      </c>
      <c r="CG12" s="96">
        <f>CL7</f>
        <v>7914.4</v>
      </c>
      <c r="CH12" s="96">
        <f>CM7</f>
        <v>7493.6</v>
      </c>
      <c r="CI12" s="96">
        <f>CN7</f>
        <v>8014.2</v>
      </c>
      <c r="CJ12" s="96">
        <f>CO7</f>
        <v>8260</v>
      </c>
      <c r="CK12" s="85"/>
      <c r="CL12" s="85"/>
      <c r="CM12" s="85"/>
      <c r="CN12" s="85"/>
      <c r="CO12" s="95" t="s">
        <v>143</v>
      </c>
      <c r="CP12" s="97">
        <f>CU7</f>
        <v>1043769</v>
      </c>
      <c r="CQ12" s="97">
        <f>CV7</f>
        <v>1160012</v>
      </c>
      <c r="CR12" s="97">
        <f>CW7</f>
        <v>1146099</v>
      </c>
      <c r="CS12" s="97">
        <f>CX7</f>
        <v>1494682</v>
      </c>
      <c r="CT12" s="97">
        <f>CY7</f>
        <v>1543942</v>
      </c>
      <c r="CU12" s="85"/>
      <c r="CV12" s="85"/>
      <c r="CW12" s="85"/>
      <c r="CX12" s="85"/>
      <c r="CY12" s="85"/>
      <c r="CZ12" s="95" t="s">
        <v>143</v>
      </c>
      <c r="DA12" s="96">
        <f>DF7</f>
        <v>37.299999999999997</v>
      </c>
      <c r="DB12" s="96">
        <f>DG7</f>
        <v>36.299999999999997</v>
      </c>
      <c r="DC12" s="96">
        <f>DH7</f>
        <v>38.4</v>
      </c>
      <c r="DD12" s="96">
        <f>DI7</f>
        <v>37.700000000000003</v>
      </c>
      <c r="DE12" s="96">
        <f>DJ7</f>
        <v>36.200000000000003</v>
      </c>
      <c r="DF12" s="85"/>
      <c r="DG12" s="85"/>
      <c r="DH12" s="85"/>
      <c r="DI12" s="85"/>
      <c r="DJ12" s="95" t="s">
        <v>143</v>
      </c>
      <c r="DK12" s="96">
        <f>DP7</f>
        <v>22.3</v>
      </c>
      <c r="DL12" s="96">
        <f>DQ7</f>
        <v>22.1</v>
      </c>
      <c r="DM12" s="96">
        <f>DR7</f>
        <v>21.1</v>
      </c>
      <c r="DN12" s="96">
        <f>DS7</f>
        <v>20</v>
      </c>
      <c r="DO12" s="96">
        <f>DT7</f>
        <v>18.2</v>
      </c>
      <c r="DP12" s="85"/>
      <c r="DQ12" s="85"/>
      <c r="DR12" s="85"/>
      <c r="DS12" s="85"/>
      <c r="DT12" s="95" t="s">
        <v>143</v>
      </c>
      <c r="DU12" s="96">
        <f>DZ7</f>
        <v>146.19999999999999</v>
      </c>
      <c r="DV12" s="96">
        <f>EA7</f>
        <v>130.19999999999999</v>
      </c>
      <c r="DW12" s="96">
        <f>EB7</f>
        <v>128.80000000000001</v>
      </c>
      <c r="DX12" s="96">
        <f>EC7</f>
        <v>109.9</v>
      </c>
      <c r="DY12" s="96">
        <f>ED7</f>
        <v>103.6</v>
      </c>
      <c r="DZ12" s="85"/>
      <c r="EA12" s="85"/>
      <c r="EB12" s="85"/>
      <c r="EC12" s="85"/>
      <c r="ED12" s="95" t="s">
        <v>143</v>
      </c>
      <c r="EE12" s="96">
        <f>EJ7</f>
        <v>57</v>
      </c>
      <c r="EF12" s="96">
        <f>EK7</f>
        <v>57.7</v>
      </c>
      <c r="EG12" s="96">
        <f>EL7</f>
        <v>59.8</v>
      </c>
      <c r="EH12" s="96">
        <f>EM7</f>
        <v>59.6</v>
      </c>
      <c r="EI12" s="96">
        <f>EN7</f>
        <v>60.3</v>
      </c>
      <c r="EJ12" s="85"/>
      <c r="EK12" s="85"/>
      <c r="EL12" s="85"/>
      <c r="EM12" s="85"/>
      <c r="EN12" s="95" t="s">
        <v>145</v>
      </c>
      <c r="EO12" s="96">
        <f>ET7</f>
        <v>2.8</v>
      </c>
      <c r="EP12" s="96">
        <f>EU7</f>
        <v>15.4</v>
      </c>
      <c r="EQ12" s="96">
        <f>EV7</f>
        <v>16.2</v>
      </c>
      <c r="ER12" s="96">
        <f>EW7</f>
        <v>18.7</v>
      </c>
      <c r="ES12" s="96">
        <f>EX7</f>
        <v>20.5</v>
      </c>
      <c r="ET12" s="85"/>
      <c r="EU12" s="85"/>
      <c r="EV12" s="85"/>
      <c r="EW12" s="85"/>
      <c r="EX12" s="85"/>
      <c r="EY12" s="95" t="s">
        <v>144</v>
      </c>
      <c r="EZ12" s="96">
        <f>IF($EZ$8,FE7,"-")</f>
        <v>37.5</v>
      </c>
      <c r="FA12" s="96">
        <f>IF($EZ$8,FF7,"-")</f>
        <v>37</v>
      </c>
      <c r="FB12" s="96">
        <f>IF($EZ$8,FG7,"-")</f>
        <v>39.5</v>
      </c>
      <c r="FC12" s="96">
        <f>IF($EZ$8,FH7,"-")</f>
        <v>39.1</v>
      </c>
      <c r="FD12" s="96">
        <f>IF($EZ$8,FI7,"-")</f>
        <v>37.299999999999997</v>
      </c>
      <c r="FE12" s="85"/>
      <c r="FF12" s="85"/>
      <c r="FG12" s="85"/>
      <c r="FH12" s="85"/>
      <c r="FI12" s="95" t="s">
        <v>144</v>
      </c>
      <c r="FJ12" s="96">
        <f>IF($FJ$8,FO7,"-")</f>
        <v>23.1</v>
      </c>
      <c r="FK12" s="96">
        <f>IF($FJ$8,FP7,"-")</f>
        <v>22.6</v>
      </c>
      <c r="FL12" s="96">
        <f>IF($FJ$8,FQ7,"-")</f>
        <v>22</v>
      </c>
      <c r="FM12" s="96">
        <f>IF($FJ$8,FR7,"-")</f>
        <v>21.4</v>
      </c>
      <c r="FN12" s="96">
        <f>IF($FJ$8,FS7,"-")</f>
        <v>19.2</v>
      </c>
      <c r="FO12" s="85"/>
      <c r="FP12" s="85"/>
      <c r="FQ12" s="85"/>
      <c r="FR12" s="85"/>
      <c r="FS12" s="95" t="s">
        <v>144</v>
      </c>
      <c r="FT12" s="96">
        <f>IF($FT$8,FY7,"-")</f>
        <v>146</v>
      </c>
      <c r="FU12" s="96">
        <f>IF($FT$8,FZ7,"-")</f>
        <v>120.9</v>
      </c>
      <c r="FV12" s="96">
        <f>IF($FT$8,GA7,"-")</f>
        <v>105.7</v>
      </c>
      <c r="FW12" s="96">
        <f>IF($FT$8,GB7,"-")</f>
        <v>89.4</v>
      </c>
      <c r="FX12" s="96">
        <f>IF($FT$8,GC7,"-")</f>
        <v>83.2</v>
      </c>
      <c r="FY12" s="85"/>
      <c r="FZ12" s="85"/>
      <c r="GA12" s="85"/>
      <c r="GB12" s="85"/>
      <c r="GC12" s="95" t="s">
        <v>144</v>
      </c>
      <c r="GD12" s="96">
        <f>IF($GD$8,GI7,"-")</f>
        <v>57.6</v>
      </c>
      <c r="GE12" s="96">
        <f>IF($GD$8,GJ7,"-")</f>
        <v>58.6</v>
      </c>
      <c r="GF12" s="96">
        <f>IF($GD$8,GK7,"-")</f>
        <v>61.3</v>
      </c>
      <c r="GG12" s="96">
        <f>IF($GD$8,GL7,"-")</f>
        <v>61.7</v>
      </c>
      <c r="GH12" s="96">
        <f>IF($GD$8,GM7,"-")</f>
        <v>62.1</v>
      </c>
      <c r="GI12" s="85"/>
      <c r="GJ12" s="85"/>
      <c r="GK12" s="85"/>
      <c r="GL12" s="85"/>
      <c r="GM12" s="95" t="s">
        <v>144</v>
      </c>
      <c r="GN12" s="96">
        <f>IF($GN$8,GS7,"-")</f>
        <v>1.8</v>
      </c>
      <c r="GO12" s="96">
        <f>IF($GN$8,GT7,"-")</f>
        <v>12.3</v>
      </c>
      <c r="GP12" s="96">
        <f>IF($GN$8,GU7,"-")</f>
        <v>11.9</v>
      </c>
      <c r="GQ12" s="96">
        <f>IF($GN$8,GV7,"-")</f>
        <v>13.3</v>
      </c>
      <c r="GR12" s="96">
        <f>IF($GN$8,GW7,"-")</f>
        <v>14.4</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f>IF($KW$8,LB7,"-")</f>
        <v>12.1</v>
      </c>
      <c r="KX12" s="96">
        <f>IF($KW$8,LC7,"-")</f>
        <v>7.1</v>
      </c>
      <c r="KY12" s="96">
        <f>IF($KW$8,LD7,"-")</f>
        <v>8.9</v>
      </c>
      <c r="KZ12" s="96">
        <f>IF($KW$8,LE7,"-")</f>
        <v>11.8</v>
      </c>
      <c r="LA12" s="96">
        <f>IF($KW$8,LF7,"-")</f>
        <v>15.3</v>
      </c>
      <c r="LB12" s="85"/>
      <c r="LC12" s="85"/>
      <c r="LD12" s="85"/>
      <c r="LE12" s="85"/>
      <c r="LF12" s="95" t="s">
        <v>144</v>
      </c>
      <c r="LG12" s="96">
        <f>IF($LG$8,LL7,"-")</f>
        <v>1.4</v>
      </c>
      <c r="LH12" s="96">
        <f>IF($LG$8,LM7,"-")</f>
        <v>8.6</v>
      </c>
      <c r="LI12" s="96">
        <f>IF($LG$8,LN7,"-")</f>
        <v>2</v>
      </c>
      <c r="LJ12" s="96">
        <f>IF($LG$8,LO7,"-")</f>
        <v>1.4</v>
      </c>
      <c r="LK12" s="96">
        <f>IF($LG$8,LP7,"-")</f>
        <v>2.9</v>
      </c>
      <c r="LL12" s="85"/>
      <c r="LM12" s="85"/>
      <c r="LN12" s="85"/>
      <c r="LO12" s="85"/>
      <c r="LP12" s="95" t="s">
        <v>144</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144</v>
      </c>
      <c r="MA12" s="96">
        <f>IF($MA$8,MF7,"-")</f>
        <v>1.7</v>
      </c>
      <c r="MB12" s="96">
        <f>IF($MA$8,MG7,"-")</f>
        <v>2.9</v>
      </c>
      <c r="MC12" s="96">
        <f>IF($MA$8,MH7,"-")</f>
        <v>3.4</v>
      </c>
      <c r="MD12" s="96">
        <f>IF($MA$8,MI7,"-")</f>
        <v>5.6</v>
      </c>
      <c r="ME12" s="96">
        <f>IF($MA$8,MJ7,"-")</f>
        <v>11.5</v>
      </c>
      <c r="MF12" s="85"/>
      <c r="MG12" s="85"/>
      <c r="MH12" s="85"/>
      <c r="MI12" s="85"/>
      <c r="MJ12" s="95" t="s">
        <v>144</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199" t="s">
        <v>148</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114</v>
      </c>
      <c r="AZ17" s="107">
        <f t="shared" ref="AZ17:BC17" si="9">IF(AZ7="-",NA(),AZ7)</f>
        <v>115.4</v>
      </c>
      <c r="BA17" s="107">
        <f t="shared" si="9"/>
        <v>117</v>
      </c>
      <c r="BB17" s="107">
        <f t="shared" si="9"/>
        <v>117.4</v>
      </c>
      <c r="BC17" s="107">
        <f t="shared" si="9"/>
        <v>120.4</v>
      </c>
      <c r="BD17" s="101"/>
      <c r="BE17" s="101"/>
      <c r="BF17" s="101"/>
      <c r="BG17" s="101"/>
      <c r="BH17" s="101"/>
      <c r="BI17" s="106" t="s">
        <v>159</v>
      </c>
      <c r="BJ17" s="107">
        <f>IF(BJ7="-",NA(),BJ7)</f>
        <v>117.6</v>
      </c>
      <c r="BK17" s="107">
        <f t="shared" ref="BK17:BN17" si="10">IF(BK7="-",NA(),BK7)</f>
        <v>116.6</v>
      </c>
      <c r="BL17" s="107">
        <f t="shared" si="10"/>
        <v>117.1</v>
      </c>
      <c r="BM17" s="107">
        <f t="shared" si="10"/>
        <v>120.6</v>
      </c>
      <c r="BN17" s="107">
        <f t="shared" si="10"/>
        <v>119.2</v>
      </c>
      <c r="BO17" s="101"/>
      <c r="BP17" s="101"/>
      <c r="BQ17" s="101"/>
      <c r="BR17" s="101"/>
      <c r="BS17" s="101"/>
      <c r="BT17" s="106" t="s">
        <v>159</v>
      </c>
      <c r="BU17" s="107">
        <f>IF(BU7="-",NA(),BU7)</f>
        <v>1988</v>
      </c>
      <c r="BV17" s="107">
        <f t="shared" ref="BV17:BY17" si="11">IF(BV7="-",NA(),BV7)</f>
        <v>1167.5999999999999</v>
      </c>
      <c r="BW17" s="107">
        <f t="shared" si="11"/>
        <v>641.1</v>
      </c>
      <c r="BX17" s="107">
        <f t="shared" si="11"/>
        <v>442.8</v>
      </c>
      <c r="BY17" s="107">
        <f t="shared" si="11"/>
        <v>312.5</v>
      </c>
      <c r="BZ17" s="101"/>
      <c r="CA17" s="101"/>
      <c r="CB17" s="101"/>
      <c r="CC17" s="101"/>
      <c r="CD17" s="101"/>
      <c r="CE17" s="106" t="s">
        <v>159</v>
      </c>
      <c r="CF17" s="107">
        <f>IF(CF7="-",NA(),CF7)</f>
        <v>6112.8</v>
      </c>
      <c r="CG17" s="107">
        <f t="shared" ref="CG17:CJ17" si="12">IF(CG7="-",NA(),CG7)</f>
        <v>8911.9</v>
      </c>
      <c r="CH17" s="107">
        <f t="shared" si="12"/>
        <v>6982.8</v>
      </c>
      <c r="CI17" s="107">
        <f t="shared" si="12"/>
        <v>6875.9</v>
      </c>
      <c r="CJ17" s="107">
        <f t="shared" si="12"/>
        <v>7243.1</v>
      </c>
      <c r="CK17" s="101"/>
      <c r="CL17" s="101"/>
      <c r="CM17" s="101"/>
      <c r="CN17" s="101"/>
      <c r="CO17" s="106" t="s">
        <v>159</v>
      </c>
      <c r="CP17" s="108">
        <f>IF(CP7="-",NA(),CP7)</f>
        <v>1032216</v>
      </c>
      <c r="CQ17" s="108">
        <f t="shared" ref="CQ17:CT17" si="13">IF(CQ7="-",NA(),CQ7)</f>
        <v>839361</v>
      </c>
      <c r="CR17" s="108">
        <f t="shared" si="13"/>
        <v>841410</v>
      </c>
      <c r="CS17" s="108">
        <f t="shared" si="13"/>
        <v>854510</v>
      </c>
      <c r="CT17" s="108">
        <f t="shared" si="13"/>
        <v>893381</v>
      </c>
      <c r="CU17" s="101"/>
      <c r="CV17" s="101"/>
      <c r="CW17" s="101"/>
      <c r="CX17" s="101"/>
      <c r="CY17" s="101"/>
      <c r="CZ17" s="106" t="s">
        <v>159</v>
      </c>
      <c r="DA17" s="107">
        <f>IF(DA7="-",NA(),DA7)</f>
        <v>51.4</v>
      </c>
      <c r="DB17" s="107">
        <f t="shared" ref="DB17:DE17" si="14">IF(DB7="-",NA(),DB7)</f>
        <v>33.9</v>
      </c>
      <c r="DC17" s="107">
        <f t="shared" si="14"/>
        <v>44.8</v>
      </c>
      <c r="DD17" s="107">
        <f t="shared" si="14"/>
        <v>44.3</v>
      </c>
      <c r="DE17" s="107">
        <f t="shared" si="14"/>
        <v>43.5</v>
      </c>
      <c r="DF17" s="101"/>
      <c r="DG17" s="101"/>
      <c r="DH17" s="101"/>
      <c r="DI17" s="101"/>
      <c r="DJ17" s="106" t="s">
        <v>159</v>
      </c>
      <c r="DK17" s="107">
        <f>IF(DK7="-",NA(),DK7)</f>
        <v>21.3</v>
      </c>
      <c r="DL17" s="107">
        <f t="shared" ref="DL17:DO17" si="15">IF(DL7="-",NA(),DL7)</f>
        <v>28.5</v>
      </c>
      <c r="DM17" s="107">
        <f t="shared" si="15"/>
        <v>32</v>
      </c>
      <c r="DN17" s="107">
        <f t="shared" si="15"/>
        <v>27</v>
      </c>
      <c r="DO17" s="107">
        <f t="shared" si="15"/>
        <v>25</v>
      </c>
      <c r="DP17" s="101"/>
      <c r="DQ17" s="101"/>
      <c r="DR17" s="101"/>
      <c r="DS17" s="101"/>
      <c r="DT17" s="106" t="s">
        <v>159</v>
      </c>
      <c r="DU17" s="107">
        <f>IF(DU7="-",NA(),DU7)</f>
        <v>129.6</v>
      </c>
      <c r="DV17" s="107">
        <f t="shared" ref="DV17:DY17" si="16">IF(DV7="-",NA(),DV7)</f>
        <v>114.6</v>
      </c>
      <c r="DW17" s="107">
        <f t="shared" si="16"/>
        <v>91</v>
      </c>
      <c r="DX17" s="107">
        <f t="shared" si="16"/>
        <v>74.599999999999994</v>
      </c>
      <c r="DY17" s="107">
        <f t="shared" si="16"/>
        <v>55.9</v>
      </c>
      <c r="DZ17" s="101"/>
      <c r="EA17" s="101"/>
      <c r="EB17" s="101"/>
      <c r="EC17" s="101"/>
      <c r="ED17" s="106" t="s">
        <v>159</v>
      </c>
      <c r="EE17" s="107">
        <f>IF(EE7="-",NA(),EE7)</f>
        <v>66.8</v>
      </c>
      <c r="EF17" s="107">
        <f t="shared" ref="EF17:EI17" si="17">IF(EF7="-",NA(),EF7)</f>
        <v>66.599999999999994</v>
      </c>
      <c r="EG17" s="107">
        <f t="shared" si="17"/>
        <v>69.099999999999994</v>
      </c>
      <c r="EH17" s="107">
        <f t="shared" si="17"/>
        <v>69.7</v>
      </c>
      <c r="EI17" s="107">
        <f t="shared" si="17"/>
        <v>68</v>
      </c>
      <c r="EJ17" s="101"/>
      <c r="EK17" s="101"/>
      <c r="EL17" s="101"/>
      <c r="EM17" s="101"/>
      <c r="EN17" s="106" t="s">
        <v>159</v>
      </c>
      <c r="EO17" s="107">
        <f>IF(EO7="-",NA(),EO7)</f>
        <v>0</v>
      </c>
      <c r="EP17" s="107">
        <f t="shared" ref="EP17:ES17" si="18">IF(EP7="-",NA(),EP7)</f>
        <v>2.5</v>
      </c>
      <c r="EQ17" s="107">
        <f t="shared" si="18"/>
        <v>3</v>
      </c>
      <c r="ER17" s="107">
        <f t="shared" si="18"/>
        <v>2.9</v>
      </c>
      <c r="ES17" s="107">
        <f t="shared" si="18"/>
        <v>2.9</v>
      </c>
      <c r="ET17" s="101"/>
      <c r="EU17" s="101"/>
      <c r="EV17" s="101"/>
      <c r="EW17" s="101"/>
      <c r="EX17" s="101"/>
      <c r="EY17" s="106" t="s">
        <v>159</v>
      </c>
      <c r="EZ17" s="107">
        <f>IF(EZ7="-",NA(),EZ7)</f>
        <v>51.4</v>
      </c>
      <c r="FA17" s="107">
        <f t="shared" ref="FA17:FD17" si="19">IF(FA7="-",NA(),FA7)</f>
        <v>34.4</v>
      </c>
      <c r="FB17" s="107">
        <f t="shared" si="19"/>
        <v>45.4</v>
      </c>
      <c r="FC17" s="107">
        <f t="shared" si="19"/>
        <v>45</v>
      </c>
      <c r="FD17" s="107">
        <f t="shared" si="19"/>
        <v>44.1</v>
      </c>
      <c r="FE17" s="101"/>
      <c r="FF17" s="101"/>
      <c r="FG17" s="101"/>
      <c r="FH17" s="101"/>
      <c r="FI17" s="106" t="s">
        <v>159</v>
      </c>
      <c r="FJ17" s="107">
        <f>IF(FJ7="-",NA(),FJ7)</f>
        <v>21.3</v>
      </c>
      <c r="FK17" s="107">
        <f t="shared" ref="FK17:FN17" si="20">IF(FK7="-",NA(),FK7)</f>
        <v>28.8</v>
      </c>
      <c r="FL17" s="107">
        <f t="shared" si="20"/>
        <v>32.6</v>
      </c>
      <c r="FM17" s="107">
        <f t="shared" si="20"/>
        <v>27.7</v>
      </c>
      <c r="FN17" s="107">
        <f t="shared" si="20"/>
        <v>25.5</v>
      </c>
      <c r="FO17" s="101"/>
      <c r="FP17" s="101"/>
      <c r="FQ17" s="101"/>
      <c r="FR17" s="101"/>
      <c r="FS17" s="106" t="s">
        <v>159</v>
      </c>
      <c r="FT17" s="107">
        <f>IF(FT7="-",NA(),FT7)</f>
        <v>129.6</v>
      </c>
      <c r="FU17" s="107">
        <f t="shared" ref="FU17:FX17" si="21">IF(FU7="-",NA(),FU7)</f>
        <v>117.6</v>
      </c>
      <c r="FV17" s="107">
        <f t="shared" si="21"/>
        <v>93.9</v>
      </c>
      <c r="FW17" s="107">
        <f t="shared" si="21"/>
        <v>76.8</v>
      </c>
      <c r="FX17" s="107">
        <f t="shared" si="21"/>
        <v>57.5</v>
      </c>
      <c r="FY17" s="101"/>
      <c r="FZ17" s="101"/>
      <c r="GA17" s="101"/>
      <c r="GB17" s="101"/>
      <c r="GC17" s="106" t="s">
        <v>159</v>
      </c>
      <c r="GD17" s="107">
        <f>IF(GD7="-",NA(),GD7)</f>
        <v>66.8</v>
      </c>
      <c r="GE17" s="107">
        <f t="shared" ref="GE17:GH17" si="22">IF(GE7="-",NA(),GE7)</f>
        <v>67.8</v>
      </c>
      <c r="GF17" s="107">
        <f t="shared" si="22"/>
        <v>70.2</v>
      </c>
      <c r="GG17" s="107">
        <f t="shared" si="22"/>
        <v>70.8</v>
      </c>
      <c r="GH17" s="107">
        <f t="shared" si="22"/>
        <v>68.900000000000006</v>
      </c>
      <c r="GI17" s="101"/>
      <c r="GJ17" s="101"/>
      <c r="GK17" s="101"/>
      <c r="GL17" s="101"/>
      <c r="GM17" s="106" t="s">
        <v>159</v>
      </c>
      <c r="GN17" s="107">
        <f>IF(GN7="-",NA(),GN7)</f>
        <v>0</v>
      </c>
      <c r="GO17" s="107">
        <f t="shared" ref="GO17:GR17" si="23">IF(GO7="-",NA(),GO7)</f>
        <v>0</v>
      </c>
      <c r="GP17" s="107">
        <f t="shared" si="23"/>
        <v>0</v>
      </c>
      <c r="GQ17" s="107">
        <f t="shared" si="23"/>
        <v>0</v>
      </c>
      <c r="GR17" s="107">
        <f t="shared" si="23"/>
        <v>0</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f t="shared" ref="KX17:LA17" si="34">IF(KX7="-",NA(),KX7)</f>
        <v>10.5</v>
      </c>
      <c r="KY17" s="107">
        <f t="shared" si="34"/>
        <v>13.4</v>
      </c>
      <c r="KZ17" s="107">
        <f t="shared" si="34"/>
        <v>13.2</v>
      </c>
      <c r="LA17" s="107">
        <f t="shared" si="34"/>
        <v>13.6</v>
      </c>
      <c r="LB17" s="101"/>
      <c r="LC17" s="101"/>
      <c r="LD17" s="101"/>
      <c r="LE17" s="101"/>
      <c r="LF17" s="106" t="s">
        <v>159</v>
      </c>
      <c r="LG17" s="107" t="e">
        <f>IF(LG7="-",NA(),LG7)</f>
        <v>#N/A</v>
      </c>
      <c r="LH17" s="107">
        <f t="shared" ref="LH17:LK17" si="35">IF(LH7="-",NA(),LH7)</f>
        <v>12.3</v>
      </c>
      <c r="LI17" s="107">
        <f t="shared" si="35"/>
        <v>0</v>
      </c>
      <c r="LJ17" s="107">
        <f t="shared" si="35"/>
        <v>0.7</v>
      </c>
      <c r="LK17" s="107">
        <f t="shared" si="35"/>
        <v>0.9</v>
      </c>
      <c r="LL17" s="101"/>
      <c r="LM17" s="101"/>
      <c r="LN17" s="101"/>
      <c r="LO17" s="101"/>
      <c r="LP17" s="106" t="s">
        <v>159</v>
      </c>
      <c r="LQ17" s="107" t="e">
        <f>IF(LQ7="-",NA(),LQ7)</f>
        <v>#N/A</v>
      </c>
      <c r="LR17" s="107">
        <f t="shared" ref="LR17:LU17" si="36">IF(LR7="-",NA(),LR7)</f>
        <v>0</v>
      </c>
      <c r="LS17" s="107">
        <f t="shared" si="36"/>
        <v>0</v>
      </c>
      <c r="LT17" s="107">
        <f t="shared" si="36"/>
        <v>0</v>
      </c>
      <c r="LU17" s="107">
        <f t="shared" si="36"/>
        <v>0</v>
      </c>
      <c r="LV17" s="101"/>
      <c r="LW17" s="101"/>
      <c r="LX17" s="101"/>
      <c r="LY17" s="101"/>
      <c r="LZ17" s="106" t="s">
        <v>159</v>
      </c>
      <c r="MA17" s="107" t="e">
        <f>IF(MA7="-",NA(),MA7)</f>
        <v>#N/A</v>
      </c>
      <c r="MB17" s="107">
        <f t="shared" ref="MB17:ME17" si="37">IF(MB7="-",NA(),MB7)</f>
        <v>3.8</v>
      </c>
      <c r="MC17" s="107">
        <f t="shared" si="37"/>
        <v>8.9</v>
      </c>
      <c r="MD17" s="107">
        <f t="shared" si="37"/>
        <v>14</v>
      </c>
      <c r="ME17" s="107">
        <f t="shared" si="37"/>
        <v>19</v>
      </c>
      <c r="MF17" s="101"/>
      <c r="MG17" s="101"/>
      <c r="MH17" s="101"/>
      <c r="MI17" s="101"/>
      <c r="MJ17" s="106" t="s">
        <v>159</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161</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161</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161</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161</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161</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161</v>
      </c>
      <c r="DK18" s="107">
        <f>IF(DP7="-",NA(),DP7)</f>
        <v>22.3</v>
      </c>
      <c r="DL18" s="107">
        <f t="shared" ref="DL18:DO18" si="45">IF(DQ7="-",NA(),DQ7)</f>
        <v>22.1</v>
      </c>
      <c r="DM18" s="107">
        <f t="shared" si="45"/>
        <v>21.1</v>
      </c>
      <c r="DN18" s="107">
        <f t="shared" si="45"/>
        <v>20</v>
      </c>
      <c r="DO18" s="107">
        <f t="shared" si="45"/>
        <v>18.2</v>
      </c>
      <c r="DP18" s="101"/>
      <c r="DQ18" s="101"/>
      <c r="DR18" s="101"/>
      <c r="DS18" s="101"/>
      <c r="DT18" s="106" t="s">
        <v>161</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161</v>
      </c>
      <c r="EE18" s="107">
        <f>IF(EJ7="-",NA(),EJ7)</f>
        <v>57</v>
      </c>
      <c r="EF18" s="107">
        <f t="shared" ref="EF18:EI18" si="47">IF(EK7="-",NA(),EK7)</f>
        <v>57.7</v>
      </c>
      <c r="EG18" s="107">
        <f t="shared" si="47"/>
        <v>59.8</v>
      </c>
      <c r="EH18" s="107">
        <f t="shared" si="47"/>
        <v>59.6</v>
      </c>
      <c r="EI18" s="107">
        <f t="shared" si="47"/>
        <v>60.3</v>
      </c>
      <c r="EJ18" s="101"/>
      <c r="EK18" s="101"/>
      <c r="EL18" s="101"/>
      <c r="EM18" s="101"/>
      <c r="EN18" s="106" t="s">
        <v>161</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161</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161</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161</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161</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161</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161</v>
      </c>
      <c r="LG18" s="107">
        <f>IF(OR(NOT($LG$8),LL7="-"),NA(),LL7)</f>
        <v>1.4</v>
      </c>
      <c r="LH18" s="107">
        <f>IF(OR(NOT($LG$8),LM7="-"),NA(),LM7)</f>
        <v>8.6</v>
      </c>
      <c r="LI18" s="107">
        <f>IF(OR(NOT($LG$8),LN7="-"),NA(),LN7)</f>
        <v>2</v>
      </c>
      <c r="LJ18" s="107">
        <f>IF(OR(NOT($LG$8),LO7="-"),NA(),LO7)</f>
        <v>1.4</v>
      </c>
      <c r="LK18" s="107">
        <f>IF(OR(NOT($LG$8),LP7="-"),NA(),LP7)</f>
        <v>2.9</v>
      </c>
      <c r="LL18" s="101"/>
      <c r="LM18" s="101"/>
      <c r="LN18" s="101"/>
      <c r="LO18" s="101"/>
      <c r="LP18" s="106" t="s">
        <v>161</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161</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161</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163</v>
      </c>
      <c r="C20" s="198"/>
      <c r="D20" s="101"/>
    </row>
    <row r="21" spans="1:374">
      <c r="A21" s="98">
        <f t="shared" si="7"/>
        <v>7</v>
      </c>
      <c r="B21" s="198" t="s">
        <v>164</v>
      </c>
      <c r="C21" s="198"/>
      <c r="D21" s="101"/>
    </row>
    <row r="22" spans="1:374">
      <c r="A22" s="98">
        <f t="shared" si="7"/>
        <v>8</v>
      </c>
      <c r="B22" s="198" t="s">
        <v>165</v>
      </c>
      <c r="C22" s="198"/>
      <c r="D22" s="101"/>
      <c r="E22" s="200" t="s">
        <v>166</v>
      </c>
      <c r="F22" s="201"/>
      <c r="G22" s="201"/>
      <c r="H22" s="201"/>
      <c r="I22" s="202"/>
    </row>
    <row r="23" spans="1:374">
      <c r="A23" s="98">
        <f t="shared" si="7"/>
        <v>9</v>
      </c>
      <c r="B23" s="198" t="s">
        <v>167</v>
      </c>
      <c r="C23" s="198"/>
      <c r="D23" s="101"/>
      <c r="E23" s="203"/>
      <c r="F23" s="204"/>
      <c r="G23" s="204"/>
      <c r="H23" s="204"/>
      <c r="I23" s="205"/>
    </row>
    <row r="24" spans="1:374">
      <c r="A24" s="98">
        <f t="shared" si="7"/>
        <v>10</v>
      </c>
      <c r="B24" s="198" t="s">
        <v>168</v>
      </c>
      <c r="C24" s="198"/>
      <c r="D24" s="101"/>
      <c r="E24" s="203"/>
      <c r="F24" s="204"/>
      <c r="G24" s="204"/>
      <c r="H24" s="204"/>
      <c r="I24" s="205"/>
    </row>
    <row r="25" spans="1:374">
      <c r="A25" s="98">
        <f t="shared" si="7"/>
        <v>11</v>
      </c>
      <c r="B25" s="198" t="s">
        <v>169</v>
      </c>
      <c r="C25" s="198"/>
      <c r="D25" s="101"/>
      <c r="E25" s="203"/>
      <c r="F25" s="204"/>
      <c r="G25" s="204"/>
      <c r="H25" s="204"/>
      <c r="I25" s="205"/>
    </row>
    <row r="26" spans="1:374">
      <c r="A26" s="98">
        <f t="shared" si="7"/>
        <v>12</v>
      </c>
      <c r="B26" s="198" t="s">
        <v>170</v>
      </c>
      <c r="C26" s="198"/>
      <c r="D26" s="101"/>
      <c r="E26" s="203"/>
      <c r="F26" s="204"/>
      <c r="G26" s="204"/>
      <c r="H26" s="204"/>
      <c r="I26" s="205"/>
    </row>
    <row r="27" spans="1:374">
      <c r="A27" s="98">
        <f t="shared" si="7"/>
        <v>13</v>
      </c>
      <c r="B27" s="198" t="s">
        <v>171</v>
      </c>
      <c r="C27" s="198"/>
      <c r="D27" s="101"/>
      <c r="E27" s="203"/>
      <c r="F27" s="204"/>
      <c r="G27" s="204"/>
      <c r="H27" s="204"/>
      <c r="I27" s="205"/>
    </row>
    <row r="28" spans="1:374">
      <c r="A28" s="98">
        <f t="shared" si="7"/>
        <v>14</v>
      </c>
      <c r="B28" s="198" t="s">
        <v>172</v>
      </c>
      <c r="C28" s="198"/>
      <c r="D28" s="101"/>
      <c r="E28" s="203"/>
      <c r="F28" s="204"/>
      <c r="G28" s="204"/>
      <c r="H28" s="204"/>
      <c r="I28" s="205"/>
    </row>
    <row r="29" spans="1:374">
      <c r="A29" s="98">
        <f t="shared" si="7"/>
        <v>15</v>
      </c>
      <c r="B29" s="198" t="s">
        <v>173</v>
      </c>
      <c r="C29" s="198"/>
      <c r="D29" s="101"/>
      <c r="E29" s="203"/>
      <c r="F29" s="204"/>
      <c r="G29" s="204"/>
      <c r="H29" s="204"/>
      <c r="I29" s="205"/>
    </row>
    <row r="30" spans="1:374">
      <c r="A30" s="98">
        <f t="shared" si="7"/>
        <v>16</v>
      </c>
      <c r="B30" s="198" t="s">
        <v>174</v>
      </c>
      <c r="C30" s="198"/>
      <c r="D30" s="101"/>
      <c r="E30" s="203"/>
      <c r="F30" s="204"/>
      <c r="G30" s="204"/>
      <c r="H30" s="204"/>
      <c r="I30" s="205"/>
    </row>
    <row r="31" spans="1:374">
      <c r="A31" s="98">
        <f t="shared" si="7"/>
        <v>17</v>
      </c>
      <c r="B31" s="198" t="s">
        <v>175</v>
      </c>
      <c r="C31" s="198"/>
      <c r="D31" s="101"/>
      <c r="E31" s="203"/>
      <c r="F31" s="204"/>
      <c r="G31" s="204"/>
      <c r="H31" s="204"/>
      <c r="I31" s="205"/>
    </row>
    <row r="32" spans="1:374">
      <c r="A32" s="98">
        <f t="shared" si="7"/>
        <v>18</v>
      </c>
      <c r="B32" s="198" t="s">
        <v>176</v>
      </c>
      <c r="C32" s="198"/>
      <c r="D32" s="101"/>
      <c r="E32" s="203"/>
      <c r="F32" s="204"/>
      <c r="G32" s="204"/>
      <c r="H32" s="204"/>
      <c r="I32" s="205"/>
    </row>
    <row r="33" spans="1:9">
      <c r="A33" s="98">
        <f t="shared" si="7"/>
        <v>19</v>
      </c>
      <c r="B33" s="198" t="s">
        <v>177</v>
      </c>
      <c r="C33" s="198"/>
      <c r="D33" s="101"/>
      <c r="E33" s="203"/>
      <c r="F33" s="204"/>
      <c r="G33" s="204"/>
      <c r="H33" s="204"/>
      <c r="I33" s="205"/>
    </row>
    <row r="34" spans="1:9">
      <c r="A34" s="98">
        <f t="shared" si="7"/>
        <v>20</v>
      </c>
      <c r="B34" s="198" t="s">
        <v>178</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2018-02-19T07:15:04Z</cp:lastPrinted>
  <dcterms:created xsi:type="dcterms:W3CDTF">2017-12-18T05:14:51Z</dcterms:created>
  <dcterms:modified xsi:type="dcterms:W3CDTF">2018-02-20T09:52:47Z</dcterms:modified>
  <cp:category/>
</cp:coreProperties>
</file>