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P10" i="4" s="1"/>
  <c r="O6" i="5"/>
  <c r="I10" i="4" s="1"/>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AL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<sst xmlns="http://schemas.openxmlformats.org/spreadsheetml/2006/main" count="232" uniqueCount="120">
  <si>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</si>
  <si>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</si>
  <si>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</si>
  <si>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</si>
  <si>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</si>
  <si>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</si>
  <si>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</si>
  <si>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</si>
  <si>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</si>
  <si>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</si>
  <si>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</si>
  <si>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</si>
  <si>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</si>
  <si>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</si>
  <si>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</si>
  <si>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</si>
  <si>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</si>
  <si>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</si>
  <si>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</si>
  <si>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</si>
  <si>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</si>
  <si>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</si>
  <si>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</si>
  <si>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</si>
  <si>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</si>
  <si>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</si>
  <si>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</si>
  <si>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</si>
  <si>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</si>
  <si>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</si>
  <si>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</si>
  <si>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</si>
  <si>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</si>
  <si>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</si>
  <si>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</si>
  <si>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</si>
  <si>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</si>
  <si>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</si>
  <si>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</si>
  <si>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</si>
  <si>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</si>
  <si>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</si>
  <si>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</si>
  <si>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</si>
  <si>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</si>
  <si>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</si>
  <si>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</si>
  <si>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</si>
  <si>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</si>
  <si>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</si>
  <si>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</si>
  <si>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</si>
  <si>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</si>
  <si>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</si>
  <si>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</si>
  <si>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</si>
  <si>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</si>
  <si>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</si>
  <si>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</si>
  <si>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</si>
  <si>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</si>
  <si>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</si>
  <si>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</si>
  <si>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</si>
  <si>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</si>
  <si>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</si>
  <si>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</si>
  <si>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</si>
  <si>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</si>
  <si>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</si>
  <si>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</si>
  <si>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</si>
  <si>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</si>
  <si>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</si>
  <si>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</si>
  <si>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</si>
  <si>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</si>
  <si>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</si>
  <si>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</si>
  <si>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</si>
  <si>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</si>
  <si>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</si>
  <si>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</si>
  <si>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</si>
  <si>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</si>
  <si>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</si>
  <si>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</si>
  <si>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</si>
  <si>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</si>
  <si>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</si>
  <si>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</si>
  <si>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</si>
  <si>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</si>
  <si>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</si>
  <si>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</si>
  <si>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</si>
  <si>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</si>
  <si>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</si>
  <si>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</si>
  <si>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</si>
  <si>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</si>
  <si>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</si>
  <si>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</si>
  <si>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</si>
  <si>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</si>
  <si>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</si>
  <si>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</si>
  <si>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</si>
  <si>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</si>
  <si>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</si>
  <si>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</si>
  <si>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</si>
  <si>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</si>
  <si>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</si>
  <si>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</si>
  <si>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</si>
  <si>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現時点での経営状況は健全であるが、第９次経営計画のもと更なる効率的な運営を行っていく必要がある。
　施設整備については、アセットマネジメントの手法を取り入れた施設整備計画を策定し、計画的に老朽化施設の更新を進める必要がある。</t>
    <phoneticPr fontId="4"/>
  </si>
  <si>
    <t>　経営の状況としては、近年、黒字で推移しており経常収支比率が100％以上となっている。また、流動比率及び料金回収率も100％以上となっているが全国平均値に比べ低い値となっている。累積欠損金比率は全国平均12.65%に対し、当該値は0.00％となっており、過去５年間累積欠損金もないことから、健全な経営を行っている。
　一方、給水原価及び企業債残高対給水収益比率が全国平均値に比べ高くなっている。
　これは、多くの零細な水源から取水していること、水源地と消費地が離れていることから、多くの施設、長距離の導・送水管が必要となり人件費、動力費等の費用負担が大きくなっていること、施設投資規模も多く企業債残高が高くなっていることが要因である。
　効率性の面では、施設利用率は全国平均よりも高く、効率的な経営を行っている。有収率は平均値よりも低いがこれはメータ誤差によるものである。</t>
    <phoneticPr fontId="4"/>
  </si>
  <si>
    <t>　管路及びその他施設の耐用年数については、過去の実績、施設の保全・維持管理の方策等の統一化及び長期的な修繕計画を実施することで、法定耐用年数より長い独自の更新基準年数を設定している。
　これにより、有形固定資産減価償却率は全国平均より若干低いが、約５割と高い値となっている。
　また、老朽化した管路を計画的に更新しており、管路更新率は全国平均を上回っている。</t>
    <rPh sb="11" eb="13">
      <t>タイヨウ</t>
    </rPh>
    <rPh sb="66" eb="68">
      <t>タイヨウ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</si>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</sst>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0.66</c:v>
                </c:pt>
                <c:pt idx="1">
                  <c:v>2.0499999999999998</c:v>
                </c:pt>
                <c:pt idx="2">
                  <c:v>0.41</c:v>
                </c:pt>
                <c:pt idx="3">
                  <c:v>1.26</c:v>
                </c:pt>
                <c:pt idx="4">
                  <c:v>1.22</c:v>
                </c:pt>
              </c:numCache>
            </c:numRef>
          </c:val>
        </c:ser>
        <c:dLbls>
          <c:showLegendKey val="0"/>
          <c:showVal val="0"/>
          <c:showCatName val="0"/>
          <c:showSerName val="0"/>
          <c:showPercent val="0"/>
          <c:showBubbleSize val="0"/>
        </c:dLbls>
        <c:gapWidth val="150"/>
        <c:axId val="277240144"/>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277240144"/>
        <c:axId val="277240928"/>
      </c:lineChart>
      <c:dateAx>
        <c:axId val="277240144"/>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108.28</c:v>
                </c:pt>
                <c:pt idx="1">
                  <c:v>105.11</c:v>
                </c:pt>
                <c:pt idx="2">
                  <c:v>102.63</c:v>
                </c:pt>
                <c:pt idx="3">
                  <c:v>103.04</c:v>
                </c:pt>
                <c:pt idx="4">
                  <c:v>103.46</c:v>
                </c:pt>
              </c:numCache>
            </c:numRef>
          </c:val>
        </c:ser>
        <c:dLbls>
          <c:showLegendKey val="0"/>
          <c:showVal val="0"/>
          <c:showCatName val="0"/>
          <c:showSerName val="0"/>
          <c:showPercent val="0"/>
          <c:showBubbleSize val="0"/>
        </c:dLbls>
        <c:gapWidth val="150"/>
        <c:axId val="277239752"/>
        <c:axId val="2772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277239752"/>
        <c:axId val="277244064"/>
      </c:lineChart>
      <c:dateAx>
        <c:axId val="277239752"/>
        <c:scaling>
          <c:orientation val="minMax"/>
        </c:scaling>
        <c:delete val="1"/>
        <c:axPos val="b"/>
        <c:numFmt formatCode="ge" sourceLinked="1"/>
        <c:majorTickMark val="none"/>
        <c:minorTickMark val="none"/>
        <c:tickLblPos val="none"/>
        <c:crossAx val="277244064"/>
        <c:crosses val="autoZero"/>
        <c:auto val="1"/>
        <c:lblOffset val="100"/>
        <c:baseTimeUnit val="years"/>
      </c:dateAx>
      <c:valAx>
        <c:axId val="27724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2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11.73</c:v>
                </c:pt>
                <c:pt idx="1">
                  <c:v>12.07</c:v>
                </c:pt>
                <c:pt idx="2">
                  <c:v>46.69</c:v>
                </c:pt>
                <c:pt idx="3">
                  <c:v>47.71</c:v>
                </c:pt>
                <c:pt idx="4">
                  <c:v>48.25</c:v>
                </c:pt>
              </c:numCache>
            </c:numRef>
          </c:val>
        </c:ser>
        <c:dLbls>
          <c:showLegendKey val="0"/>
          <c:showVal val="0"/>
          <c:showCatName val="0"/>
          <c:showSerName val="0"/>
          <c:showPercent val="0"/>
          <c:showBubbleSize val="0"/>
        </c:dLbls>
        <c:gapWidth val="150"/>
        <c:axId val="277242496"/>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277242496"/>
        <c:axId val="277242104"/>
      </c:lineChart>
      <c:dateAx>
        <c:axId val="277242496"/>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17.55</c:v>
                </c:pt>
                <c:pt idx="1">
                  <c:v>17.25</c:v>
                </c:pt>
                <c:pt idx="2">
                  <c:v>15.02</c:v>
                </c:pt>
                <c:pt idx="3">
                  <c:v>15.31</c:v>
                </c:pt>
                <c:pt idx="4">
                  <c:v>16.91</c:v>
                </c:pt>
              </c:numCache>
            </c:numRef>
          </c:val>
        </c:ser>
        <c:dLbls>
          <c:showLegendKey val="0"/>
          <c:showVal val="0"/>
          <c:showCatName val="0"/>
          <c:showSerName val="0"/>
          <c:showPercent val="0"/>
          <c:showBubbleSize val="0"/>
        </c:dLbls>
        <c:gapWidth val="150"/>
        <c:axId val="277244456"/>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277244456"/>
        <c:axId val="277239360"/>
      </c:lineChart>
      <c:dateAx>
        <c:axId val="277244456"/>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83240"/>
        <c:axId val="5029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502983240"/>
        <c:axId val="502982064"/>
      </c:lineChart>
      <c:dateAx>
        <c:axId val="502983240"/>
        <c:scaling>
          <c:orientation val="minMax"/>
        </c:scaling>
        <c:delete val="1"/>
        <c:axPos val="b"/>
        <c:numFmt formatCode="ge" sourceLinked="1"/>
        <c:majorTickMark val="none"/>
        <c:minorTickMark val="none"/>
        <c:tickLblPos val="none"/>
        <c:crossAx val="502982064"/>
        <c:crosses val="autoZero"/>
        <c:auto val="1"/>
        <c:lblOffset val="100"/>
        <c:baseTimeUnit val="years"/>
      </c:dateAx>
      <c:valAx>
        <c:axId val="50298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321.81</c:v>
                </c:pt>
                <c:pt idx="1">
                  <c:v>284.31</c:v>
                </c:pt>
                <c:pt idx="2">
                  <c:v>180.01</c:v>
                </c:pt>
                <c:pt idx="3">
                  <c:v>181.4</c:v>
                </c:pt>
                <c:pt idx="4">
                  <c:v>165.03</c:v>
                </c:pt>
              </c:numCache>
            </c:numRef>
          </c:val>
        </c:ser>
        <c:dLbls>
          <c:showLegendKey val="0"/>
          <c:showVal val="0"/>
          <c:showCatName val="0"/>
          <c:showSerName val="0"/>
          <c:showPercent val="0"/>
          <c:showBubbleSize val="0"/>
        </c:dLbls>
        <c:gapWidth val="150"/>
        <c:axId val="502979712"/>
        <c:axId val="50297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2979712"/>
        <c:axId val="502978536"/>
      </c:lineChart>
      <c:dateAx>
        <c:axId val="502979712"/>
        <c:scaling>
          <c:orientation val="minMax"/>
        </c:scaling>
        <c:delete val="1"/>
        <c:axPos val="b"/>
        <c:numFmt formatCode="ge" sourceLinked="1"/>
        <c:majorTickMark val="none"/>
        <c:minorTickMark val="none"/>
        <c:tickLblPos val="none"/>
        <c:crossAx val="502978536"/>
        <c:crosses val="autoZero"/>
        <c:auto val="1"/>
        <c:lblOffset val="100"/>
        <c:baseTimeUnit val="years"/>
      </c:dateAx>
      <c:valAx>
        <c:axId val="502978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467.72</c:v>
                </c:pt>
                <c:pt idx="1">
                  <c:v>455.65</c:v>
                </c:pt>
                <c:pt idx="2">
                  <c:v>451.68</c:v>
                </c:pt>
                <c:pt idx="3">
                  <c:v>435.78</c:v>
                </c:pt>
                <c:pt idx="4">
                  <c:v>430.57</c:v>
                </c:pt>
              </c:numCache>
            </c:numRef>
          </c:val>
        </c:ser>
        <c:dLbls>
          <c:showLegendKey val="0"/>
          <c:showVal val="0"/>
          <c:showCatName val="0"/>
          <c:showSerName val="0"/>
          <c:showPercent val="0"/>
          <c:showBubbleSize val="0"/>
        </c:dLbls>
        <c:gapWidth val="150"/>
        <c:axId val="502984024"/>
        <c:axId val="5029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2984024"/>
        <c:axId val="502981280"/>
      </c:lineChart>
      <c:dateAx>
        <c:axId val="502984024"/>
        <c:scaling>
          <c:orientation val="minMax"/>
        </c:scaling>
        <c:delete val="1"/>
        <c:axPos val="b"/>
        <c:numFmt formatCode="ge" sourceLinked="1"/>
        <c:majorTickMark val="none"/>
        <c:minorTickMark val="none"/>
        <c:tickLblPos val="none"/>
        <c:crossAx val="502981280"/>
        <c:crosses val="autoZero"/>
        <c:auto val="1"/>
        <c:lblOffset val="100"/>
        <c:baseTimeUnit val="years"/>
      </c:dateAx>
      <c:valAx>
        <c:axId val="50298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106.44</c:v>
                </c:pt>
                <c:pt idx="1">
                  <c:v>103.52</c:v>
                </c:pt>
                <c:pt idx="2">
                  <c:v>103.38</c:v>
                </c:pt>
                <c:pt idx="3">
                  <c:v>104.21</c:v>
                </c:pt>
                <c:pt idx="4">
                  <c:v>105.02</c:v>
                </c:pt>
              </c:numCache>
            </c:numRef>
          </c:val>
        </c:ser>
        <c:dLbls>
          <c:showLegendKey val="0"/>
          <c:showVal val="0"/>
          <c:showCatName val="0"/>
          <c:showSerName val="0"/>
          <c:showPercent val="0"/>
          <c:showBubbleSize val="0"/>
        </c:dLbls>
        <c:gapWidth val="150"/>
        <c:axId val="453373208"/>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53373208"/>
        <c:axId val="453370072"/>
      </c:lineChart>
      <c:dateAx>
        <c:axId val="453373208"/>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96.06</c:v>
                </c:pt>
                <c:pt idx="1">
                  <c:v>98.76</c:v>
                </c:pt>
                <c:pt idx="2">
                  <c:v>98.9</c:v>
                </c:pt>
                <c:pt idx="3">
                  <c:v>98.11</c:v>
                </c:pt>
                <c:pt idx="4">
                  <c:v>97.35</c:v>
                </c:pt>
              </c:numCache>
            </c:numRef>
          </c:val>
        </c:ser>
        <c:dLbls>
          <c:showLegendKey val="0"/>
          <c:showVal val="0"/>
          <c:showCatName val="0"/>
          <c:showSerName val="0"/>
          <c:showPercent val="0"/>
          <c:showBubbleSize val="0"/>
        </c:dLbls>
        <c:gapWidth val="150"/>
        <c:axId val="453371248"/>
        <c:axId val="453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53371248"/>
        <c:axId val="453371640"/>
      </c:lineChart>
      <c:dateAx>
        <c:axId val="453371248"/>
        <c:scaling>
          <c:orientation val="minMax"/>
        </c:scaling>
        <c:delete val="1"/>
        <c:axPos val="b"/>
        <c:numFmt formatCode="ge" sourceLinked="1"/>
        <c:majorTickMark val="none"/>
        <c:minorTickMark val="none"/>
        <c:tickLblPos val="none"/>
        <c:crossAx val="453371640"/>
        <c:crosses val="autoZero"/>
        <c:auto val="1"/>
        <c:lblOffset val="100"/>
        <c:baseTimeUnit val="years"/>
      </c:dateAx>
      <c:valAx>
        <c:axId val="453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69.319999999999993</c:v>
                </c:pt>
                <c:pt idx="1">
                  <c:v>69.849999999999994</c:v>
                </c:pt>
                <c:pt idx="2">
                  <c:v>69.42</c:v>
                </c:pt>
                <c:pt idx="3">
                  <c:v>70.489999999999995</c:v>
                </c:pt>
                <c:pt idx="4">
                  <c:v>70.569999999999993</c:v>
                </c:pt>
              </c:numCache>
            </c:numRef>
          </c:val>
        </c:ser>
        <c:dLbls>
          <c:showLegendKey val="0"/>
          <c:showVal val="0"/>
          <c:showCatName val="0"/>
          <c:showSerName val="0"/>
          <c:showPercent val="0"/>
          <c:showBubbleSize val="0"/>
        </c:dLbls>
        <c:gapWidth val="150"/>
        <c:axId val="453370464"/>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53370464"/>
        <c:axId val="453372424"/>
      </c:lineChart>
      <c:dateAx>
        <c:axId val="453370464"/>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98.6</c:v>
                </c:pt>
                <c:pt idx="1">
                  <c:v>98.63</c:v>
                </c:pt>
                <c:pt idx="2">
                  <c:v>98.54</c:v>
                </c:pt>
                <c:pt idx="3">
                  <c:v>98.22</c:v>
                </c:pt>
                <c:pt idx="4">
                  <c:v>98.13</c:v>
                </c:pt>
              </c:numCache>
            </c:numRef>
          </c:val>
        </c:ser>
        <c:dLbls>
          <c:showLegendKey val="0"/>
          <c:showVal val="0"/>
          <c:showCatName val="0"/>
          <c:showSerName val="0"/>
          <c:showPercent val="0"/>
          <c:showBubbleSize val="0"/>
        </c:dLbls>
        <c:gapWidth val="150"/>
        <c:axId val="453375560"/>
        <c:axId val="4925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53375560"/>
        <c:axId val="492549952"/>
      </c:lineChart>
      <c:dateAx>
        <c:axId val="453375560"/>
        <c:scaling>
          <c:orientation val="minMax"/>
        </c:scaling>
        <c:delete val="1"/>
        <c:axPos val="b"/>
        <c:numFmt formatCode="ge" sourceLinked="1"/>
        <c:majorTickMark val="none"/>
        <c:minorTickMark val="none"/>
        <c:tickLblPos val="none"/>
        <c:crossAx val="492549952"/>
        <c:crosses val="autoZero"/>
        <c:auto val="1"/>
        <c:lblOffset val="100"/>
        <c:baseTimeUnit val="years"/>
      </c:dateAx>
      <c:valAx>
        <c:axId val="4925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f>データ!$R$6</f>
        <v>1467071</v>
      </c>
      <c r="AM8" s="61"/>
      <c r="AN8" s="61"/>
      <c r="AO8" s="61"/>
      <c r="AP8" s="61"/>
      <c r="AQ8" s="61"/>
      <c r="AR8" s="61"/>
      <c r="AS8" s="61"/>
      <c r="AT8" s="51">
        <f>データ!$S$6</f>
        <v>2281.14</v>
      </c>
      <c r="AU8" s="52"/>
      <c r="AV8" s="52"/>
      <c r="AW8" s="52"/>
      <c r="AX8" s="52"/>
      <c r="AY8" s="52"/>
      <c r="AZ8" s="52"/>
      <c r="BA8" s="52"/>
      <c r="BB8" s="53">
        <f>データ!$T$6</f>
        <v>643.13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82.22</v>
      </c>
      <c r="J10" s="52"/>
      <c r="K10" s="52"/>
      <c r="L10" s="52"/>
      <c r="M10" s="52"/>
      <c r="N10" s="52"/>
      <c r="O10" s="64"/>
      <c r="P10" s="53">
        <f>データ!$P$6</f>
        <v>99.74</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1312130</v>
      </c>
      <c r="AM10" s="61"/>
      <c r="AN10" s="61"/>
      <c r="AO10" s="61"/>
      <c r="AP10" s="61"/>
      <c r="AQ10" s="61"/>
      <c r="AR10" s="61"/>
      <c r="AS10" s="61"/>
      <c r="AT10" s="51">
        <f>データ!$V$6</f>
        <v>666.85</v>
      </c>
      <c r="AU10" s="52"/>
      <c r="AV10" s="52"/>
      <c r="AW10" s="52"/>
      <c r="AX10" s="52"/>
      <c r="AY10" s="52"/>
      <c r="AZ10" s="52"/>
      <c r="BA10" s="52"/>
      <c r="BB10" s="53">
        <f>データ!$W$6</f>
        <v>1967.65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470007</v>
      </c>
      <c r="D6" s="34">
        <f t="shared" si="3"/>
        <v>46</v>
      </c>
      <c r="E6" s="34">
        <f t="shared" si="3"/>
        <v>1</v>
      </c>
      <c r="F6" s="34">
        <f t="shared" si="3"/>
        <v>0</v>
      </c>
      <c r="G6" s="34">
        <f t="shared" si="3"/>
        <v>2</v>
      </c>
      <c r="H6" s="34" t="str">
        <f t="shared" si="3"/>
        <v>沖縄県</v>
      </c>
      <c r="I6" s="34" t="str">
        <f t="shared" si="3"/>
        <v>法適用</v>
      </c>
      <c r="J6" s="34" t="str">
        <f t="shared" si="3"/>
        <v>水道事業</v>
      </c>
      <c r="K6" s="34" t="str">
        <f t="shared" si="3"/>
        <v>用水供給事業</v>
      </c>
      <c r="L6" s="34" t="str">
        <f t="shared" si="3"/>
        <v>B</v>
      </c>
      <c r="M6" s="34">
        <f t="shared" si="3"/>
        <v>0</v>
      </c>
      <c r="N6" s="35" t="str">
        <f t="shared" si="3"/>
        <v>-</v>
      </c>
      <c r="O6" s="35">
        <f t="shared" si="3"/>
        <v>82.22</v>
      </c>
      <c r="P6" s="35">
        <f t="shared" si="3"/>
        <v>99.74</v>
      </c>
      <c r="Q6" s="35">
        <f t="shared" si="3"/>
        <v>0</v>
      </c>
      <c r="R6" s="35">
        <f t="shared" si="3"/>
        <v>1467071</v>
      </c>
      <c r="S6" s="35">
        <f t="shared" si="3"/>
        <v>2281.14</v>
      </c>
      <c r="T6" s="35">
        <f t="shared" si="3"/>
        <v>643.13</v>
      </c>
      <c r="U6" s="35">
        <f t="shared" si="3"/>
        <v>1312130</v>
      </c>
      <c r="V6" s="35">
        <f t="shared" si="3"/>
        <v>666.85</v>
      </c>
      <c r="W6" s="35">
        <f t="shared" si="3"/>
        <v>1967.65</v>
      </c>
      <c r="X6" s="36">
        <f>IF(X7="",NA(),X7)</f>
        <v>108.28</v>
      </c>
      <c r="Y6" s="36">
        <f t="shared" ref="Y6:AG6" si="4">IF(Y7="",NA(),Y7)</f>
        <v>105.11</v>
      </c>
      <c r="Z6" s="36">
        <f t="shared" si="4"/>
        <v>102.63</v>
      </c>
      <c r="AA6" s="36">
        <f t="shared" si="4"/>
        <v>103.04</v>
      </c>
      <c r="AB6" s="36">
        <f t="shared" si="4"/>
        <v>103.46</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321.81</v>
      </c>
      <c r="AU6" s="36">
        <f t="shared" ref="AU6:BC6" si="6">IF(AU7="",NA(),AU7)</f>
        <v>284.31</v>
      </c>
      <c r="AV6" s="36">
        <f t="shared" si="6"/>
        <v>180.01</v>
      </c>
      <c r="AW6" s="36">
        <f t="shared" si="6"/>
        <v>181.4</v>
      </c>
      <c r="AX6" s="36">
        <f t="shared" si="6"/>
        <v>165.03</v>
      </c>
      <c r="AY6" s="36">
        <f t="shared" si="6"/>
        <v>654.97</v>
      </c>
      <c r="AZ6" s="36">
        <f t="shared" si="6"/>
        <v>634.53</v>
      </c>
      <c r="BA6" s="36">
        <f t="shared" si="6"/>
        <v>200.22</v>
      </c>
      <c r="BB6" s="36">
        <f t="shared" si="6"/>
        <v>212.95</v>
      </c>
      <c r="BC6" s="36">
        <f t="shared" si="6"/>
        <v>224.41</v>
      </c>
      <c r="BD6" s="35" t="str">
        <f>IF(BD7="","",IF(BD7="-","【-】","【"&amp;SUBSTITUTE(TEXT(BD7,"#,##0.00"),"-","△")&amp;"】"))</f>
        <v>【224.41】</v>
      </c>
      <c r="BE6" s="36">
        <f>IF(BE7="",NA(),BE7)</f>
        <v>467.72</v>
      </c>
      <c r="BF6" s="36">
        <f t="shared" ref="BF6:BN6" si="7">IF(BF7="",NA(),BF7)</f>
        <v>455.65</v>
      </c>
      <c r="BG6" s="36">
        <f t="shared" si="7"/>
        <v>451.68</v>
      </c>
      <c r="BH6" s="36">
        <f t="shared" si="7"/>
        <v>435.78</v>
      </c>
      <c r="BI6" s="36">
        <f t="shared" si="7"/>
        <v>430.57</v>
      </c>
      <c r="BJ6" s="36">
        <f t="shared" si="7"/>
        <v>383.75</v>
      </c>
      <c r="BK6" s="36">
        <f t="shared" si="7"/>
        <v>368.94</v>
      </c>
      <c r="BL6" s="36">
        <f t="shared" si="7"/>
        <v>351.06</v>
      </c>
      <c r="BM6" s="36">
        <f t="shared" si="7"/>
        <v>333.48</v>
      </c>
      <c r="BN6" s="36">
        <f t="shared" si="7"/>
        <v>320.31</v>
      </c>
      <c r="BO6" s="35" t="str">
        <f>IF(BO7="","",IF(BO7="-","【-】","【"&amp;SUBSTITUTE(TEXT(BO7,"#,##0.00"),"-","△")&amp;"】"))</f>
        <v>【320.31】</v>
      </c>
      <c r="BP6" s="36">
        <f>IF(BP7="",NA(),BP7)</f>
        <v>106.44</v>
      </c>
      <c r="BQ6" s="36">
        <f t="shared" ref="BQ6:BY6" si="8">IF(BQ7="",NA(),BQ7)</f>
        <v>103.52</v>
      </c>
      <c r="BR6" s="36">
        <f t="shared" si="8"/>
        <v>103.38</v>
      </c>
      <c r="BS6" s="36">
        <f t="shared" si="8"/>
        <v>104.21</v>
      </c>
      <c r="BT6" s="36">
        <f t="shared" si="8"/>
        <v>105.02</v>
      </c>
      <c r="BU6" s="36">
        <f t="shared" si="8"/>
        <v>110.39</v>
      </c>
      <c r="BV6" s="36">
        <f t="shared" si="8"/>
        <v>111.12</v>
      </c>
      <c r="BW6" s="36">
        <f t="shared" si="8"/>
        <v>112.92</v>
      </c>
      <c r="BX6" s="36">
        <f t="shared" si="8"/>
        <v>112.81</v>
      </c>
      <c r="BY6" s="36">
        <f t="shared" si="8"/>
        <v>113.88</v>
      </c>
      <c r="BZ6" s="35" t="str">
        <f>IF(BZ7="","",IF(BZ7="-","【-】","【"&amp;SUBSTITUTE(TEXT(BZ7,"#,##0.00"),"-","△")&amp;"】"))</f>
        <v>【113.88】</v>
      </c>
      <c r="CA6" s="36">
        <f>IF(CA7="",NA(),CA7)</f>
        <v>96.06</v>
      </c>
      <c r="CB6" s="36">
        <f t="shared" ref="CB6:CJ6" si="9">IF(CB7="",NA(),CB7)</f>
        <v>98.76</v>
      </c>
      <c r="CC6" s="36">
        <f t="shared" si="9"/>
        <v>98.9</v>
      </c>
      <c r="CD6" s="36">
        <f t="shared" si="9"/>
        <v>98.11</v>
      </c>
      <c r="CE6" s="36">
        <f t="shared" si="9"/>
        <v>97.35</v>
      </c>
      <c r="CF6" s="36">
        <f t="shared" si="9"/>
        <v>76.81</v>
      </c>
      <c r="CG6" s="36">
        <f t="shared" si="9"/>
        <v>75.75</v>
      </c>
      <c r="CH6" s="36">
        <f t="shared" si="9"/>
        <v>75.3</v>
      </c>
      <c r="CI6" s="36">
        <f t="shared" si="9"/>
        <v>75.3</v>
      </c>
      <c r="CJ6" s="36">
        <f t="shared" si="9"/>
        <v>74.02</v>
      </c>
      <c r="CK6" s="35" t="str">
        <f>IF(CK7="","",IF(CK7="-","【-】","【"&amp;SUBSTITUTE(TEXT(CK7,"#,##0.00"),"-","△")&amp;"】"))</f>
        <v>【74.02】</v>
      </c>
      <c r="CL6" s="36">
        <f>IF(CL7="",NA(),CL7)</f>
        <v>69.319999999999993</v>
      </c>
      <c r="CM6" s="36">
        <f t="shared" ref="CM6:CU6" si="10">IF(CM7="",NA(),CM7)</f>
        <v>69.849999999999994</v>
      </c>
      <c r="CN6" s="36">
        <f t="shared" si="10"/>
        <v>69.42</v>
      </c>
      <c r="CO6" s="36">
        <f t="shared" si="10"/>
        <v>70.489999999999995</v>
      </c>
      <c r="CP6" s="36">
        <f t="shared" si="10"/>
        <v>70.569999999999993</v>
      </c>
      <c r="CQ6" s="36">
        <f t="shared" si="10"/>
        <v>64.55</v>
      </c>
      <c r="CR6" s="36">
        <f t="shared" si="10"/>
        <v>64.12</v>
      </c>
      <c r="CS6" s="36">
        <f t="shared" si="10"/>
        <v>62.69</v>
      </c>
      <c r="CT6" s="36">
        <f t="shared" si="10"/>
        <v>61.82</v>
      </c>
      <c r="CU6" s="36">
        <f t="shared" si="10"/>
        <v>61.66</v>
      </c>
      <c r="CV6" s="35" t="str">
        <f>IF(CV7="","",IF(CV7="-","【-】","【"&amp;SUBSTITUTE(TEXT(CV7,"#,##0.00"),"-","△")&amp;"】"))</f>
        <v>【61.66】</v>
      </c>
      <c r="CW6" s="36">
        <f>IF(CW7="",NA(),CW7)</f>
        <v>98.6</v>
      </c>
      <c r="CX6" s="36">
        <f t="shared" ref="CX6:DF6" si="11">IF(CX7="",NA(),CX7)</f>
        <v>98.63</v>
      </c>
      <c r="CY6" s="36">
        <f t="shared" si="11"/>
        <v>98.54</v>
      </c>
      <c r="CZ6" s="36">
        <f t="shared" si="11"/>
        <v>98.22</v>
      </c>
      <c r="DA6" s="36">
        <f t="shared" si="11"/>
        <v>98.13</v>
      </c>
      <c r="DB6" s="36">
        <f t="shared" si="11"/>
        <v>99.93</v>
      </c>
      <c r="DC6" s="36">
        <f t="shared" si="11"/>
        <v>100.12</v>
      </c>
      <c r="DD6" s="36">
        <f t="shared" si="11"/>
        <v>100.12</v>
      </c>
      <c r="DE6" s="36">
        <f t="shared" si="11"/>
        <v>100.03</v>
      </c>
      <c r="DF6" s="36">
        <f t="shared" si="11"/>
        <v>100.05</v>
      </c>
      <c r="DG6" s="35" t="str">
        <f>IF(DG7="","",IF(DG7="-","【-】","【"&amp;SUBSTITUTE(TEXT(DG7,"#,##0.00"),"-","△")&amp;"】"))</f>
        <v>【100.05】</v>
      </c>
      <c r="DH6" s="36">
        <f>IF(DH7="",NA(),DH7)</f>
        <v>11.73</v>
      </c>
      <c r="DI6" s="36">
        <f t="shared" ref="DI6:DQ6" si="12">IF(DI7="",NA(),DI7)</f>
        <v>12.07</v>
      </c>
      <c r="DJ6" s="36">
        <f t="shared" si="12"/>
        <v>46.69</v>
      </c>
      <c r="DK6" s="36">
        <f t="shared" si="12"/>
        <v>47.71</v>
      </c>
      <c r="DL6" s="36">
        <f t="shared" si="12"/>
        <v>48.25</v>
      </c>
      <c r="DM6" s="36">
        <f t="shared" si="12"/>
        <v>38.86</v>
      </c>
      <c r="DN6" s="36">
        <f t="shared" si="12"/>
        <v>39.81</v>
      </c>
      <c r="DO6" s="36">
        <f t="shared" si="12"/>
        <v>51.44</v>
      </c>
      <c r="DP6" s="36">
        <f t="shared" si="12"/>
        <v>52.4</v>
      </c>
      <c r="DQ6" s="36">
        <f t="shared" si="12"/>
        <v>53.56</v>
      </c>
      <c r="DR6" s="35" t="str">
        <f>IF(DR7="","",IF(DR7="-","【-】","【"&amp;SUBSTITUTE(TEXT(DR7,"#,##0.00"),"-","△")&amp;"】"))</f>
        <v>【53.56】</v>
      </c>
      <c r="DS6" s="36">
        <f>IF(DS7="",NA(),DS7)</f>
        <v>17.55</v>
      </c>
      <c r="DT6" s="36">
        <f t="shared" ref="DT6:EB6" si="13">IF(DT7="",NA(),DT7)</f>
        <v>17.25</v>
      </c>
      <c r="DU6" s="36">
        <f t="shared" si="13"/>
        <v>15.02</v>
      </c>
      <c r="DV6" s="36">
        <f t="shared" si="13"/>
        <v>15.31</v>
      </c>
      <c r="DW6" s="36">
        <f t="shared" si="13"/>
        <v>16.91</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0.66</v>
      </c>
      <c r="EE6" s="36">
        <f t="shared" ref="EE6:EM6" si="14">IF(EE7="",NA(),EE7)</f>
        <v>2.0499999999999998</v>
      </c>
      <c r="EF6" s="36">
        <f t="shared" si="14"/>
        <v>0.41</v>
      </c>
      <c r="EG6" s="36">
        <f t="shared" si="14"/>
        <v>1.26</v>
      </c>
      <c r="EH6" s="36">
        <f t="shared" si="14"/>
        <v>1.22</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470007</v>
      </c>
      <c r="D7" s="38">
        <v>46</v>
      </c>
      <c r="E7" s="38">
        <v>1</v>
      </c>
      <c r="F7" s="38">
        <v>0</v>
      </c>
      <c r="G7" s="38">
        <v>2</v>
      </c>
      <c r="H7" s="38" t="s">
        <v>105</v>
      </c>
      <c r="I7" s="38" t="s">
        <v>106</v>
      </c>
      <c r="J7" s="38" t="s">
        <v>107</v>
      </c>
      <c r="K7" s="38" t="s">
        <v>108</v>
      </c>
      <c r="L7" s="38" t="s">
        <v>109</v>
      </c>
      <c r="M7" s="38"/>
      <c r="N7" s="39" t="s">
        <v>110</v>
      </c>
      <c r="O7" s="39">
        <v>82.22</v>
      </c>
      <c r="P7" s="39">
        <v>99.74</v>
      </c>
      <c r="Q7" s="39">
        <v>0</v>
      </c>
      <c r="R7" s="39">
        <v>1467071</v>
      </c>
      <c r="S7" s="39">
        <v>2281.14</v>
      </c>
      <c r="T7" s="39">
        <v>643.13</v>
      </c>
      <c r="U7" s="39">
        <v>1312130</v>
      </c>
      <c r="V7" s="39">
        <v>666.85</v>
      </c>
      <c r="W7" s="39">
        <v>1967.65</v>
      </c>
      <c r="X7" s="39">
        <v>108.28</v>
      </c>
      <c r="Y7" s="39">
        <v>105.11</v>
      </c>
      <c r="Z7" s="39">
        <v>102.63</v>
      </c>
      <c r="AA7" s="39">
        <v>103.04</v>
      </c>
      <c r="AB7" s="39">
        <v>103.46</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321.81</v>
      </c>
      <c r="AU7" s="39">
        <v>284.31</v>
      </c>
      <c r="AV7" s="39">
        <v>180.01</v>
      </c>
      <c r="AW7" s="39">
        <v>181.4</v>
      </c>
      <c r="AX7" s="39">
        <v>165.03</v>
      </c>
      <c r="AY7" s="39">
        <v>654.97</v>
      </c>
      <c r="AZ7" s="39">
        <v>634.53</v>
      </c>
      <c r="BA7" s="39">
        <v>200.22</v>
      </c>
      <c r="BB7" s="39">
        <v>212.95</v>
      </c>
      <c r="BC7" s="39">
        <v>224.41</v>
      </c>
      <c r="BD7" s="39">
        <v>224.41</v>
      </c>
      <c r="BE7" s="39">
        <v>467.72</v>
      </c>
      <c r="BF7" s="39">
        <v>455.65</v>
      </c>
      <c r="BG7" s="39">
        <v>451.68</v>
      </c>
      <c r="BH7" s="39">
        <v>435.78</v>
      </c>
      <c r="BI7" s="39">
        <v>430.57</v>
      </c>
      <c r="BJ7" s="39">
        <v>383.75</v>
      </c>
      <c r="BK7" s="39">
        <v>368.94</v>
      </c>
      <c r="BL7" s="39">
        <v>351.06</v>
      </c>
      <c r="BM7" s="39">
        <v>333.48</v>
      </c>
      <c r="BN7" s="39">
        <v>320.31</v>
      </c>
      <c r="BO7" s="39">
        <v>320.31</v>
      </c>
      <c r="BP7" s="39">
        <v>106.44</v>
      </c>
      <c r="BQ7" s="39">
        <v>103.52</v>
      </c>
      <c r="BR7" s="39">
        <v>103.38</v>
      </c>
      <c r="BS7" s="39">
        <v>104.21</v>
      </c>
      <c r="BT7" s="39">
        <v>105.02</v>
      </c>
      <c r="BU7" s="39">
        <v>110.39</v>
      </c>
      <c r="BV7" s="39">
        <v>111.12</v>
      </c>
      <c r="BW7" s="39">
        <v>112.92</v>
      </c>
      <c r="BX7" s="39">
        <v>112.81</v>
      </c>
      <c r="BY7" s="39">
        <v>113.88</v>
      </c>
      <c r="BZ7" s="39">
        <v>113.88</v>
      </c>
      <c r="CA7" s="39">
        <v>96.06</v>
      </c>
      <c r="CB7" s="39">
        <v>98.76</v>
      </c>
      <c r="CC7" s="39">
        <v>98.9</v>
      </c>
      <c r="CD7" s="39">
        <v>98.11</v>
      </c>
      <c r="CE7" s="39">
        <v>97.35</v>
      </c>
      <c r="CF7" s="39">
        <v>76.81</v>
      </c>
      <c r="CG7" s="39">
        <v>75.75</v>
      </c>
      <c r="CH7" s="39">
        <v>75.3</v>
      </c>
      <c r="CI7" s="39">
        <v>75.3</v>
      </c>
      <c r="CJ7" s="39">
        <v>74.02</v>
      </c>
      <c r="CK7" s="39">
        <v>74.02</v>
      </c>
      <c r="CL7" s="39">
        <v>69.319999999999993</v>
      </c>
      <c r="CM7" s="39">
        <v>69.849999999999994</v>
      </c>
      <c r="CN7" s="39">
        <v>69.42</v>
      </c>
      <c r="CO7" s="39">
        <v>70.489999999999995</v>
      </c>
      <c r="CP7" s="39">
        <v>70.569999999999993</v>
      </c>
      <c r="CQ7" s="39">
        <v>64.55</v>
      </c>
      <c r="CR7" s="39">
        <v>64.12</v>
      </c>
      <c r="CS7" s="39">
        <v>62.69</v>
      </c>
      <c r="CT7" s="39">
        <v>61.82</v>
      </c>
      <c r="CU7" s="39">
        <v>61.66</v>
      </c>
      <c r="CV7" s="39">
        <v>61.66</v>
      </c>
      <c r="CW7" s="39">
        <v>98.6</v>
      </c>
      <c r="CX7" s="39">
        <v>98.63</v>
      </c>
      <c r="CY7" s="39">
        <v>98.54</v>
      </c>
      <c r="CZ7" s="39">
        <v>98.22</v>
      </c>
      <c r="DA7" s="39">
        <v>98.13</v>
      </c>
      <c r="DB7" s="39">
        <v>99.93</v>
      </c>
      <c r="DC7" s="39">
        <v>100.12</v>
      </c>
      <c r="DD7" s="39">
        <v>100.12</v>
      </c>
      <c r="DE7" s="39">
        <v>100.03</v>
      </c>
      <c r="DF7" s="39">
        <v>100.05</v>
      </c>
      <c r="DG7" s="39">
        <v>100.05</v>
      </c>
      <c r="DH7" s="39">
        <v>11.73</v>
      </c>
      <c r="DI7" s="39">
        <v>12.07</v>
      </c>
      <c r="DJ7" s="39">
        <v>46.69</v>
      </c>
      <c r="DK7" s="39">
        <v>47.71</v>
      </c>
      <c r="DL7" s="39">
        <v>48.25</v>
      </c>
      <c r="DM7" s="39">
        <v>38.86</v>
      </c>
      <c r="DN7" s="39">
        <v>39.81</v>
      </c>
      <c r="DO7" s="39">
        <v>51.44</v>
      </c>
      <c r="DP7" s="39">
        <v>52.4</v>
      </c>
      <c r="DQ7" s="39">
        <v>53.56</v>
      </c>
      <c r="DR7" s="39">
        <v>53.56</v>
      </c>
      <c r="DS7" s="39">
        <v>17.55</v>
      </c>
      <c r="DT7" s="39">
        <v>17.25</v>
      </c>
      <c r="DU7" s="39">
        <v>15.02</v>
      </c>
      <c r="DV7" s="39">
        <v>15.31</v>
      </c>
      <c r="DW7" s="39">
        <v>16.91</v>
      </c>
      <c r="DX7" s="39">
        <v>12.13</v>
      </c>
      <c r="DY7" s="39">
        <v>13.72</v>
      </c>
      <c r="DZ7" s="39">
        <v>16.77</v>
      </c>
      <c r="EA7" s="39">
        <v>18.05</v>
      </c>
      <c r="EB7" s="39">
        <v>19.440000000000001</v>
      </c>
      <c r="EC7" s="39">
        <v>19.440000000000001</v>
      </c>
      <c r="ED7" s="39">
        <v>0.66</v>
      </c>
      <c r="EE7" s="39">
        <v>2.0499999999999998</v>
      </c>
      <c r="EF7" s="39">
        <v>0.41</v>
      </c>
      <c r="EG7" s="39">
        <v>1.26</v>
      </c>
      <c r="EH7" s="39">
        <v>1.22</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2018-01-26T08:13:06Z</cp:lastPrinted>
  <dcterms:created xsi:type="dcterms:W3CDTF">2017-12-25T01:38:51Z</dcterms:created>
  <dcterms:modified xsi:type="dcterms:W3CDTF">2018-02-22T15:05:37Z</dcterms:modified>
  <cp:category/>
</cp:coreProperties>
</file>