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1 水道\01 法適\"/>
    </mc:Choice>
  </mc:AlternateContent>
  <workbookProtection workbookPassword="B319" lockStructure="1"/>
  <bookViews>
    <workbookView xWindow="240" yWindow="60" windowWidth="14940" windowHeight="7872"/>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U6" i="5"/>
  <c r="AL10" i="4" s="1"/>
  <c r="T6" i="5"/>
  <c r="S6" i="5"/>
  <c r="AT8" i="4" s="1"/>
  <c r="R6" i="5"/>
  <c r="Q6" i="5"/>
  <c r="P6" i="5"/>
  <c r="P10" i="4" s="1"/>
  <c r="O6" i="5"/>
  <c r="I10" i="4" s="1"/>
  <c r="N6" i="5"/>
  <c r="B10" i="4" s="1"/>
  <c r="M6" i="5"/>
  <c r="L6" i="5"/>
  <c r="W8" i="4" s="1"/>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E85" i="4"/>
  <c r="AT10" i="4"/>
  <c r="W10" i="4"/>
  <c r="BB8" i="4"/>
  <c r="AL8" i="4"/>
  <c r="I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<sst xmlns="http://schemas.openxmlformats.org/spreadsheetml/2006/main" count="232" uniqueCount="120">
  <si>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</si>
  <si>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</si>
  <si>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</si>
  <si>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</si>
  <si>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</si>
  <si>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</si>
  <si>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</si>
  <si>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</si>
  <si>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</si>
  <si>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</si>
  <si>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</si>
  <si>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</si>
  <si>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</si>
  <si>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</si>
  <si>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</si>
  <si>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</si>
  <si>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</si>
  <si>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</si>
  <si>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</si>
  <si>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</si>
  <si>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</si>
  <si>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</si>
  <si>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</si>
  <si>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</si>
  <si>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</si>
  <si>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</si>
  <si>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</si>
  <si>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</si>
  <si>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</si>
  <si>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</si>
  <si>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</si>
  <si>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</si>
  <si>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</si>
  <si>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</si>
  <si>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</si>
  <si>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</si>
  <si>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</si>
  <si>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</si>
  <si>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</si>
  <si>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</si>
  <si>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</si>
  <si>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</si>
  <si>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</si>
  <si>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</si>
  <si>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</si>
  <si>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</si>
  <si>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</si>
  <si>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</si>
  <si>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</si>
  <si>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</si>
  <si>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</si>
  <si>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</si>
  <si>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</si>
  <si>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</si>
  <si>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</si>
  <si>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</si>
  <si>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</si>
  <si>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</si>
  <si>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</si>
  <si>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</si>
  <si>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</si>
  <si>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</si>
  <si>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</si>
  <si>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</si>
  <si>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</si>
  <si>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</si>
  <si>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</si>
  <si>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</si>
  <si>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</si>
  <si>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</si>
  <si>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</si>
  <si>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</si>
  <si>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</si>
  <si>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</si>
  <si>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</si>
  <si>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</si>
  <si>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</si>
  <si>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</si>
  <si>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</si>
  <si>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</si>
  <si>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</si>
  <si>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</si>
  <si>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</si>
  <si>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</si>
  <si>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</si>
  <si>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</si>
  <si>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</si>
  <si>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</si>
  <si>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</si>
  <si>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</si>
  <si>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</si>
  <si>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</si>
  <si>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</si>
  <si>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</si>
  <si>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</si>
  <si>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</si>
  <si>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</si>
  <si>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</si>
  <si>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</si>
  <si>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</si>
  <si>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</si>
  <si>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</si>
  <si>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</si>
  <si>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</si>
  <si>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</si>
  <si>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仙台市</t>
  </si>
  <si>
    <t>法適用</t>
  </si>
  <si>
    <t>水道事業</t>
  </si>
  <si>
    <t>末端給水事業</t>
  </si>
  <si>
    <t>政令市等</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</si>
  <si>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</si>
  <si>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</si>
  <si>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</si>
  <si>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</si>
  <si>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</si>
  <si>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</si>
  <si>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 東日本大震災の影響による低下からも改善し，継続的に黒字を計上しております。退職給付費の増等に伴う営業費用の増により，H26年度からH28年度にかけて若干低下傾向にはありますが，今後も，短期的には健全な経営状況を維持できる見込みです。
② H24年度以降，累積欠損金は生じておりません。
③ H26年度以降は公営企業会計基準見直しに伴い低下していますが，100％を大きく上回る水準を維持しており，支払能力に問題はありません。
④ 給水収益がほぼ横ばいで推移している中，企業債残高の減少に努めた結果，微減で推移しているものの，比較的近年まで拡張事業を実施してきたため企業債残高が多く，類似団体より高い水準となっています。
⑤ 東日本大震災の影響による低下からも改善し，H26年度以降は100％以上を維持しています。退職給付費の増等に伴う営業費用の増により，H26年度からH28年度にかけて低下傾向にはありますが，今後も100％以上を維持できるよう努めてまいります。
⑥ 宮城県広域水道からの受水に係る給水原価が高いこと，給水区域が広く給水人口密度が低いこと等により，類似団体より高い水準となっています。
⑦ 類似団体よりも高い水準となっており，施設が効率的に利用されている状態です。
⑧ 東日本大震災の影響による低下からも改善し，計画的な漏水防止の取り組みにより，高い水準を維持しています。</t>
    <phoneticPr fontId="4"/>
  </si>
  <si>
    <t>① 上昇傾向にあり，類似団体よりも高い水準にあります。これは近年，主要浄水場の大規模な更新が行われていないことが原因ですが，現在，老朽化した浄水場の整備方針を検討しているところです。
② 近年まで拡張事業を実施してきたため比較的新しい管路の比率が高く，類似団体より低い水準となっていますが，今後も上昇する見込みであることから，個々の管路の実際の老朽度を踏まえた計画的かつ効率的な更新に取り組む必要があります。
③ 配水量に対し管路延長が膨大であることや，浄・配水施設の耐震化事業も重点的に実施していること等により，類似団体より低い水準となっていますが，管路の更新延長を段階的に引き上げていく計画により，現在は上昇傾向にあります。なお，更新率と併せて重視すべき指標として耐震化率がありますが，基幹管路の耐震化率は類似団体よりも高い水準となっています。</t>
    <phoneticPr fontId="4"/>
  </si>
  <si>
    <t xml:space="preserve">　経営の健全性・効率性につきましては，継続的に黒字を計上するなど健全な財政状況を維持しております。しかし，水需要の減少に伴う給水収益の減少や，老朽化施設の更新等に係る費用の増加等により，今後の経営環境は厳しさを増す見込みであることから，引き続き事業運営の効率化やコスト縮減に努めながら，計画的な事業の推進を図っていく必要があります。
　老朽化対策につきましては，経営環境が厳しさを増す見込みである中で，これまで以上に施設・管路の整備・更新需要が増していくことから，アセットマネジメント等の取り組みをこれまで以上に推進し，水道施設の適正な管理を図っていく必要があります。
　本市水道事業におきましては，経営比較分析を通じ明らかとなったこれらの課題を精査し，計画的かつ効率的な事業運営による経営基盤の強化やサービスの向上に努め，安全で良質な水道水を安定的に供給していくことを通じて，お客さまと地域社会に一層信頼される水道事業を目指してまいります。
</t>
    <phoneticPr fontId="4"/>
  </si>
  <si>
    <t>自治体職員</t>
    <rPh sb="0" eb="3">
      <t>ジチタイ</t>
    </rPh>
    <rPh sb="3" eb="5">
      <t>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</si>
</sst>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8">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22" fillId="0" borderId="9"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10" xfId="1" applyFont="1" applyBorder="1" applyAlignment="1" applyProtection="1">
      <alignment horizontal="left" vertical="top" wrapText="1"/>
      <protection locked="0"/>
    </xf>
    <xf numFmtId="0" fontId="22" fillId="0" borderId="11"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5" fillId="0" borderId="3" xfId="1" applyNumberFormat="1" applyFont="1" applyBorder="1" applyAlignment="1" applyProtection="1">
      <alignment horizontal="center" vertical="center" shrinkToFit="1"/>
      <protection locked="0"/>
    </xf>
    <xf numFmtId="0" fontId="5" fillId="0" borderId="4"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0.71</c:v>
                </c:pt>
                <c:pt idx="1">
                  <c:v>0.61</c:v>
                </c:pt>
                <c:pt idx="2">
                  <c:v>0.44</c:v>
                </c:pt>
                <c:pt idx="3">
                  <c:v>0.53</c:v>
                </c:pt>
                <c:pt idx="4">
                  <c:v>0.83</c:v>
                </c:pt>
              </c:numCache>
            </c:numRef>
          </c:val>
        </c:ser>
        <c:dLbls>
          <c:showLegendKey val="0"/>
          <c:showVal val="0"/>
          <c:showCatName val="0"/>
          <c:showSerName val="0"/>
          <c:showPercent val="0"/>
          <c:showBubbleSize val="0"/>
        </c:dLbls>
        <c:gapWidth val="150"/>
        <c:axId val="503922632"/>
        <c:axId val="50392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1.22</c:v>
                </c:pt>
                <c:pt idx="1">
                  <c:v>1.26</c:v>
                </c:pt>
                <c:pt idx="2">
                  <c:v>1.23</c:v>
                </c:pt>
                <c:pt idx="3">
                  <c:v>1.23</c:v>
                </c:pt>
                <c:pt idx="4">
                  <c:v>1.18</c:v>
                </c:pt>
              </c:numCache>
            </c:numRef>
          </c:val>
          <c:smooth val="0"/>
        </c:ser>
        <c:dLbls>
          <c:showLegendKey val="0"/>
          <c:showVal val="0"/>
          <c:showCatName val="0"/>
          <c:showSerName val="0"/>
          <c:showPercent val="0"/>
          <c:showBubbleSize val="0"/>
        </c:dLbls>
        <c:marker val="1"/>
        <c:smooth val="0"/>
        <c:axId val="503922632"/>
        <c:axId val="503923024"/>
      </c:lineChart>
      <c:dateAx>
        <c:axId val="503922632"/>
        <c:scaling>
          <c:orientation val="minMax"/>
        </c:scaling>
        <c:delete val="1"/>
        <c:axPos val="b"/>
        <c:numFmt formatCode="ge" sourceLinked="1"/>
        <c:majorTickMark val="none"/>
        <c:minorTickMark val="none"/>
        <c:tickLblPos val="none"/>
        <c:crossAx val="503923024"/>
        <c:crosses val="autoZero"/>
        <c:auto val="1"/>
        <c:lblOffset val="100"/>
        <c:baseTimeUnit val="years"/>
      </c:dateAx>
      <c:valAx>
        <c:axId val="50392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922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77.75</c:v>
                </c:pt>
                <c:pt idx="1">
                  <c:v>76.75</c:v>
                </c:pt>
                <c:pt idx="2">
                  <c:v>76.739999999999995</c:v>
                </c:pt>
                <c:pt idx="3">
                  <c:v>76.58</c:v>
                </c:pt>
                <c:pt idx="4">
                  <c:v>76.739999999999995</c:v>
                </c:pt>
              </c:numCache>
            </c:numRef>
          </c:val>
        </c:ser>
        <c:dLbls>
          <c:showLegendKey val="0"/>
          <c:showVal val="0"/>
          <c:showCatName val="0"/>
          <c:showSerName val="0"/>
          <c:showPercent val="0"/>
          <c:showBubbleSize val="0"/>
        </c:dLbls>
        <c:gapWidth val="150"/>
        <c:axId val="656161256"/>
        <c:axId val="65616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59.95</c:v>
                </c:pt>
                <c:pt idx="1">
                  <c:v>59.6</c:v>
                </c:pt>
                <c:pt idx="2">
                  <c:v>58.97</c:v>
                </c:pt>
                <c:pt idx="3">
                  <c:v>58.67</c:v>
                </c:pt>
                <c:pt idx="4">
                  <c:v>59</c:v>
                </c:pt>
              </c:numCache>
            </c:numRef>
          </c:val>
          <c:smooth val="0"/>
        </c:ser>
        <c:dLbls>
          <c:showLegendKey val="0"/>
          <c:showVal val="0"/>
          <c:showCatName val="0"/>
          <c:showSerName val="0"/>
          <c:showPercent val="0"/>
          <c:showBubbleSize val="0"/>
        </c:dLbls>
        <c:marker val="1"/>
        <c:smooth val="0"/>
        <c:axId val="656161256"/>
        <c:axId val="656161648"/>
      </c:lineChart>
      <c:dateAx>
        <c:axId val="656161256"/>
        <c:scaling>
          <c:orientation val="minMax"/>
        </c:scaling>
        <c:delete val="1"/>
        <c:axPos val="b"/>
        <c:numFmt formatCode="ge" sourceLinked="1"/>
        <c:majorTickMark val="none"/>
        <c:minorTickMark val="none"/>
        <c:tickLblPos val="none"/>
        <c:crossAx val="656161648"/>
        <c:crosses val="autoZero"/>
        <c:auto val="1"/>
        <c:lblOffset val="100"/>
        <c:baseTimeUnit val="years"/>
      </c:dateAx>
      <c:valAx>
        <c:axId val="65616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6161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93.18</c:v>
                </c:pt>
                <c:pt idx="1">
                  <c:v>94.14</c:v>
                </c:pt>
                <c:pt idx="2">
                  <c:v>94.18</c:v>
                </c:pt>
                <c:pt idx="3">
                  <c:v>94.24</c:v>
                </c:pt>
                <c:pt idx="4">
                  <c:v>94.71</c:v>
                </c:pt>
              </c:numCache>
            </c:numRef>
          </c:val>
        </c:ser>
        <c:dLbls>
          <c:showLegendKey val="0"/>
          <c:showVal val="0"/>
          <c:showCatName val="0"/>
          <c:showSerName val="0"/>
          <c:showPercent val="0"/>
          <c:showBubbleSize val="0"/>
        </c:dLbls>
        <c:gapWidth val="150"/>
        <c:axId val="656162824"/>
        <c:axId val="65616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93.11</c:v>
                </c:pt>
                <c:pt idx="1">
                  <c:v>93.22</c:v>
                </c:pt>
                <c:pt idx="2">
                  <c:v>92.91</c:v>
                </c:pt>
                <c:pt idx="3">
                  <c:v>93.36</c:v>
                </c:pt>
                <c:pt idx="4">
                  <c:v>93.69</c:v>
                </c:pt>
              </c:numCache>
            </c:numRef>
          </c:val>
          <c:smooth val="0"/>
        </c:ser>
        <c:dLbls>
          <c:showLegendKey val="0"/>
          <c:showVal val="0"/>
          <c:showCatName val="0"/>
          <c:showSerName val="0"/>
          <c:showPercent val="0"/>
          <c:showBubbleSize val="0"/>
        </c:dLbls>
        <c:marker val="1"/>
        <c:smooth val="0"/>
        <c:axId val="656162824"/>
        <c:axId val="656163216"/>
      </c:lineChart>
      <c:dateAx>
        <c:axId val="656162824"/>
        <c:scaling>
          <c:orientation val="minMax"/>
        </c:scaling>
        <c:delete val="1"/>
        <c:axPos val="b"/>
        <c:numFmt formatCode="ge" sourceLinked="1"/>
        <c:majorTickMark val="none"/>
        <c:minorTickMark val="none"/>
        <c:tickLblPos val="none"/>
        <c:crossAx val="656163216"/>
        <c:crosses val="autoZero"/>
        <c:auto val="1"/>
        <c:lblOffset val="100"/>
        <c:baseTimeUnit val="years"/>
      </c:dateAx>
      <c:valAx>
        <c:axId val="65616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6162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110.32</c:v>
                </c:pt>
                <c:pt idx="1">
                  <c:v>108.85</c:v>
                </c:pt>
                <c:pt idx="2">
                  <c:v>113.27</c:v>
                </c:pt>
                <c:pt idx="3">
                  <c:v>112.49</c:v>
                </c:pt>
                <c:pt idx="4">
                  <c:v>112.03</c:v>
                </c:pt>
              </c:numCache>
            </c:numRef>
          </c:val>
        </c:ser>
        <c:dLbls>
          <c:showLegendKey val="0"/>
          <c:showVal val="0"/>
          <c:showCatName val="0"/>
          <c:showSerName val="0"/>
          <c:showPercent val="0"/>
          <c:showBubbleSize val="0"/>
        </c:dLbls>
        <c:gapWidth val="150"/>
        <c:axId val="503924200"/>
        <c:axId val="50392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108.97</c:v>
                </c:pt>
                <c:pt idx="1">
                  <c:v>109.88</c:v>
                </c:pt>
                <c:pt idx="2">
                  <c:v>113.97</c:v>
                </c:pt>
                <c:pt idx="3">
                  <c:v>114.38</c:v>
                </c:pt>
                <c:pt idx="4">
                  <c:v>114.5</c:v>
                </c:pt>
              </c:numCache>
            </c:numRef>
          </c:val>
          <c:smooth val="0"/>
        </c:ser>
        <c:dLbls>
          <c:showLegendKey val="0"/>
          <c:showVal val="0"/>
          <c:showCatName val="0"/>
          <c:showSerName val="0"/>
          <c:showPercent val="0"/>
          <c:showBubbleSize val="0"/>
        </c:dLbls>
        <c:marker val="1"/>
        <c:smooth val="0"/>
        <c:axId val="503924200"/>
        <c:axId val="503924592"/>
      </c:lineChart>
      <c:dateAx>
        <c:axId val="503924200"/>
        <c:scaling>
          <c:orientation val="minMax"/>
        </c:scaling>
        <c:delete val="1"/>
        <c:axPos val="b"/>
        <c:numFmt formatCode="ge" sourceLinked="1"/>
        <c:majorTickMark val="none"/>
        <c:minorTickMark val="none"/>
        <c:tickLblPos val="none"/>
        <c:crossAx val="503924592"/>
        <c:crosses val="autoZero"/>
        <c:auto val="1"/>
        <c:lblOffset val="100"/>
        <c:baseTimeUnit val="years"/>
      </c:dateAx>
      <c:valAx>
        <c:axId val="503924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3924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48.7</c:v>
                </c:pt>
                <c:pt idx="1">
                  <c:v>49.92</c:v>
                </c:pt>
                <c:pt idx="2">
                  <c:v>51.06</c:v>
                </c:pt>
                <c:pt idx="3">
                  <c:v>51.55</c:v>
                </c:pt>
                <c:pt idx="4">
                  <c:v>51.71</c:v>
                </c:pt>
              </c:numCache>
            </c:numRef>
          </c:val>
        </c:ser>
        <c:dLbls>
          <c:showLegendKey val="0"/>
          <c:showVal val="0"/>
          <c:showCatName val="0"/>
          <c:showSerName val="0"/>
          <c:showPercent val="0"/>
          <c:showBubbleSize val="0"/>
        </c:dLbls>
        <c:gapWidth val="150"/>
        <c:axId val="503925768"/>
        <c:axId val="50392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45.31</c:v>
                </c:pt>
                <c:pt idx="1">
                  <c:v>45.85</c:v>
                </c:pt>
                <c:pt idx="2">
                  <c:v>46.73</c:v>
                </c:pt>
                <c:pt idx="3">
                  <c:v>47.39</c:v>
                </c:pt>
                <c:pt idx="4">
                  <c:v>48.05</c:v>
                </c:pt>
              </c:numCache>
            </c:numRef>
          </c:val>
          <c:smooth val="0"/>
        </c:ser>
        <c:dLbls>
          <c:showLegendKey val="0"/>
          <c:showVal val="0"/>
          <c:showCatName val="0"/>
          <c:showSerName val="0"/>
          <c:showPercent val="0"/>
          <c:showBubbleSize val="0"/>
        </c:dLbls>
        <c:marker val="1"/>
        <c:smooth val="0"/>
        <c:axId val="503925768"/>
        <c:axId val="503926160"/>
      </c:lineChart>
      <c:dateAx>
        <c:axId val="503925768"/>
        <c:scaling>
          <c:orientation val="minMax"/>
        </c:scaling>
        <c:delete val="1"/>
        <c:axPos val="b"/>
        <c:numFmt formatCode="ge" sourceLinked="1"/>
        <c:majorTickMark val="none"/>
        <c:minorTickMark val="none"/>
        <c:tickLblPos val="none"/>
        <c:crossAx val="503926160"/>
        <c:crosses val="autoZero"/>
        <c:auto val="1"/>
        <c:lblOffset val="100"/>
        <c:baseTimeUnit val="years"/>
      </c:dateAx>
      <c:valAx>
        <c:axId val="50392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925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6.2</c:v>
                </c:pt>
                <c:pt idx="1">
                  <c:v>7.86</c:v>
                </c:pt>
                <c:pt idx="2">
                  <c:v>10.1</c:v>
                </c:pt>
                <c:pt idx="3">
                  <c:v>11.54</c:v>
                </c:pt>
                <c:pt idx="4">
                  <c:v>13.54</c:v>
                </c:pt>
              </c:numCache>
            </c:numRef>
          </c:val>
        </c:ser>
        <c:dLbls>
          <c:showLegendKey val="0"/>
          <c:showVal val="0"/>
          <c:showCatName val="0"/>
          <c:showSerName val="0"/>
          <c:showPercent val="0"/>
          <c:showBubbleSize val="0"/>
        </c:dLbls>
        <c:gapWidth val="150"/>
        <c:axId val="503927336"/>
        <c:axId val="50392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12.46</c:v>
                </c:pt>
                <c:pt idx="1">
                  <c:v>13.95</c:v>
                </c:pt>
                <c:pt idx="2">
                  <c:v>15.33</c:v>
                </c:pt>
                <c:pt idx="3">
                  <c:v>16.739999999999998</c:v>
                </c:pt>
                <c:pt idx="4">
                  <c:v>17.97</c:v>
                </c:pt>
              </c:numCache>
            </c:numRef>
          </c:val>
          <c:smooth val="0"/>
        </c:ser>
        <c:dLbls>
          <c:showLegendKey val="0"/>
          <c:showVal val="0"/>
          <c:showCatName val="0"/>
          <c:showSerName val="0"/>
          <c:showPercent val="0"/>
          <c:showBubbleSize val="0"/>
        </c:dLbls>
        <c:marker val="1"/>
        <c:smooth val="0"/>
        <c:axId val="503927336"/>
        <c:axId val="503927728"/>
      </c:lineChart>
      <c:dateAx>
        <c:axId val="503927336"/>
        <c:scaling>
          <c:orientation val="minMax"/>
        </c:scaling>
        <c:delete val="1"/>
        <c:axPos val="b"/>
        <c:numFmt formatCode="ge" sourceLinked="1"/>
        <c:majorTickMark val="none"/>
        <c:minorTickMark val="none"/>
        <c:tickLblPos val="none"/>
        <c:crossAx val="503927728"/>
        <c:crosses val="autoZero"/>
        <c:auto val="1"/>
        <c:lblOffset val="100"/>
        <c:baseTimeUnit val="years"/>
      </c:dateAx>
      <c:valAx>
        <c:axId val="50392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927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57109416"/>
        <c:axId val="65710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0.02</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657109416"/>
        <c:axId val="657109808"/>
      </c:lineChart>
      <c:dateAx>
        <c:axId val="657109416"/>
        <c:scaling>
          <c:orientation val="minMax"/>
        </c:scaling>
        <c:delete val="1"/>
        <c:axPos val="b"/>
        <c:numFmt formatCode="ge" sourceLinked="1"/>
        <c:majorTickMark val="none"/>
        <c:minorTickMark val="none"/>
        <c:tickLblPos val="none"/>
        <c:crossAx val="657109808"/>
        <c:crosses val="autoZero"/>
        <c:auto val="1"/>
        <c:lblOffset val="100"/>
        <c:baseTimeUnit val="years"/>
      </c:dateAx>
      <c:valAx>
        <c:axId val="657109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57109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319.13</c:v>
                </c:pt>
                <c:pt idx="1">
                  <c:v>415.41</c:v>
                </c:pt>
                <c:pt idx="2">
                  <c:v>180.49</c:v>
                </c:pt>
                <c:pt idx="3">
                  <c:v>177.06</c:v>
                </c:pt>
                <c:pt idx="4">
                  <c:v>171.75</c:v>
                </c:pt>
              </c:numCache>
            </c:numRef>
          </c:val>
        </c:ser>
        <c:dLbls>
          <c:showLegendKey val="0"/>
          <c:showVal val="0"/>
          <c:showCatName val="0"/>
          <c:showSerName val="0"/>
          <c:showPercent val="0"/>
          <c:showBubbleSize val="0"/>
        </c:dLbls>
        <c:gapWidth val="150"/>
        <c:axId val="657110984"/>
        <c:axId val="65711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296.75</c:v>
                </c:pt>
                <c:pt idx="1">
                  <c:v>295.06</c:v>
                </c:pt>
                <c:pt idx="2">
                  <c:v>178.43</c:v>
                </c:pt>
                <c:pt idx="3">
                  <c:v>168.99</c:v>
                </c:pt>
                <c:pt idx="4">
                  <c:v>159.12</c:v>
                </c:pt>
              </c:numCache>
            </c:numRef>
          </c:val>
          <c:smooth val="0"/>
        </c:ser>
        <c:dLbls>
          <c:showLegendKey val="0"/>
          <c:showVal val="0"/>
          <c:showCatName val="0"/>
          <c:showSerName val="0"/>
          <c:showPercent val="0"/>
          <c:showBubbleSize val="0"/>
        </c:dLbls>
        <c:marker val="1"/>
        <c:smooth val="0"/>
        <c:axId val="657110984"/>
        <c:axId val="657111376"/>
      </c:lineChart>
      <c:dateAx>
        <c:axId val="657110984"/>
        <c:scaling>
          <c:orientation val="minMax"/>
        </c:scaling>
        <c:delete val="1"/>
        <c:axPos val="b"/>
        <c:numFmt formatCode="ge" sourceLinked="1"/>
        <c:majorTickMark val="none"/>
        <c:minorTickMark val="none"/>
        <c:tickLblPos val="none"/>
        <c:crossAx val="657111376"/>
        <c:crosses val="autoZero"/>
        <c:auto val="1"/>
        <c:lblOffset val="100"/>
        <c:baseTimeUnit val="years"/>
      </c:dateAx>
      <c:valAx>
        <c:axId val="657111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57110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303.31</c:v>
                </c:pt>
                <c:pt idx="1">
                  <c:v>294.72000000000003</c:v>
                </c:pt>
                <c:pt idx="2">
                  <c:v>286.87</c:v>
                </c:pt>
                <c:pt idx="3">
                  <c:v>283.77</c:v>
                </c:pt>
                <c:pt idx="4">
                  <c:v>283.02999999999997</c:v>
                </c:pt>
              </c:numCache>
            </c:numRef>
          </c:val>
        </c:ser>
        <c:dLbls>
          <c:showLegendKey val="0"/>
          <c:showVal val="0"/>
          <c:showCatName val="0"/>
          <c:showSerName val="0"/>
          <c:showPercent val="0"/>
          <c:showBubbleSize val="0"/>
        </c:dLbls>
        <c:gapWidth val="150"/>
        <c:axId val="657112552"/>
        <c:axId val="65711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235.04</c:v>
                </c:pt>
                <c:pt idx="1">
                  <c:v>226.55</c:v>
                </c:pt>
                <c:pt idx="2">
                  <c:v>220.35</c:v>
                </c:pt>
                <c:pt idx="3">
                  <c:v>212.16</c:v>
                </c:pt>
                <c:pt idx="4">
                  <c:v>206.16</c:v>
                </c:pt>
              </c:numCache>
            </c:numRef>
          </c:val>
          <c:smooth val="0"/>
        </c:ser>
        <c:dLbls>
          <c:showLegendKey val="0"/>
          <c:showVal val="0"/>
          <c:showCatName val="0"/>
          <c:showSerName val="0"/>
          <c:showPercent val="0"/>
          <c:showBubbleSize val="0"/>
        </c:dLbls>
        <c:marker val="1"/>
        <c:smooth val="0"/>
        <c:axId val="657112552"/>
        <c:axId val="657112944"/>
      </c:lineChart>
      <c:dateAx>
        <c:axId val="657112552"/>
        <c:scaling>
          <c:orientation val="minMax"/>
        </c:scaling>
        <c:delete val="1"/>
        <c:axPos val="b"/>
        <c:numFmt formatCode="ge" sourceLinked="1"/>
        <c:majorTickMark val="none"/>
        <c:minorTickMark val="none"/>
        <c:tickLblPos val="none"/>
        <c:crossAx val="657112944"/>
        <c:crosses val="autoZero"/>
        <c:auto val="1"/>
        <c:lblOffset val="100"/>
        <c:baseTimeUnit val="years"/>
      </c:dateAx>
      <c:valAx>
        <c:axId val="657112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57112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99.62</c:v>
                </c:pt>
                <c:pt idx="1">
                  <c:v>97.53</c:v>
                </c:pt>
                <c:pt idx="2">
                  <c:v>103.14</c:v>
                </c:pt>
                <c:pt idx="3">
                  <c:v>102.47</c:v>
                </c:pt>
                <c:pt idx="4">
                  <c:v>101.35</c:v>
                </c:pt>
              </c:numCache>
            </c:numRef>
          </c:val>
        </c:ser>
        <c:dLbls>
          <c:showLegendKey val="0"/>
          <c:showVal val="0"/>
          <c:showCatName val="0"/>
          <c:showSerName val="0"/>
          <c:showPercent val="0"/>
          <c:showBubbleSize val="0"/>
        </c:dLbls>
        <c:gapWidth val="150"/>
        <c:axId val="657114120"/>
        <c:axId val="65711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98.74</c:v>
                </c:pt>
                <c:pt idx="1">
                  <c:v>99.53</c:v>
                </c:pt>
                <c:pt idx="2">
                  <c:v>104.05</c:v>
                </c:pt>
                <c:pt idx="3">
                  <c:v>104.16</c:v>
                </c:pt>
                <c:pt idx="4">
                  <c:v>104.03</c:v>
                </c:pt>
              </c:numCache>
            </c:numRef>
          </c:val>
          <c:smooth val="0"/>
        </c:ser>
        <c:dLbls>
          <c:showLegendKey val="0"/>
          <c:showVal val="0"/>
          <c:showCatName val="0"/>
          <c:showSerName val="0"/>
          <c:showPercent val="0"/>
          <c:showBubbleSize val="0"/>
        </c:dLbls>
        <c:marker val="1"/>
        <c:smooth val="0"/>
        <c:axId val="657114120"/>
        <c:axId val="657114512"/>
      </c:lineChart>
      <c:dateAx>
        <c:axId val="657114120"/>
        <c:scaling>
          <c:orientation val="minMax"/>
        </c:scaling>
        <c:delete val="1"/>
        <c:axPos val="b"/>
        <c:numFmt formatCode="ge" sourceLinked="1"/>
        <c:majorTickMark val="none"/>
        <c:minorTickMark val="none"/>
        <c:tickLblPos val="none"/>
        <c:crossAx val="657114512"/>
        <c:crosses val="autoZero"/>
        <c:auto val="1"/>
        <c:lblOffset val="100"/>
        <c:baseTimeUnit val="years"/>
      </c:dateAx>
      <c:valAx>
        <c:axId val="65711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7114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211.11</c:v>
                </c:pt>
                <c:pt idx="1">
                  <c:v>214.88</c:v>
                </c:pt>
                <c:pt idx="2">
                  <c:v>203.24</c:v>
                </c:pt>
                <c:pt idx="3">
                  <c:v>203.76</c:v>
                </c:pt>
                <c:pt idx="4">
                  <c:v>206.15</c:v>
                </c:pt>
              </c:numCache>
            </c:numRef>
          </c:val>
        </c:ser>
        <c:dLbls>
          <c:showLegendKey val="0"/>
          <c:showVal val="0"/>
          <c:showCatName val="0"/>
          <c:showSerName val="0"/>
          <c:showPercent val="0"/>
          <c:showBubbleSize val="0"/>
        </c:dLbls>
        <c:gapWidth val="150"/>
        <c:axId val="657115688"/>
        <c:axId val="65711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180.69</c:v>
                </c:pt>
                <c:pt idx="1">
                  <c:v>179.62</c:v>
                </c:pt>
                <c:pt idx="2">
                  <c:v>171.57</c:v>
                </c:pt>
                <c:pt idx="3">
                  <c:v>171.29</c:v>
                </c:pt>
                <c:pt idx="4">
                  <c:v>171.54</c:v>
                </c:pt>
              </c:numCache>
            </c:numRef>
          </c:val>
          <c:smooth val="0"/>
        </c:ser>
        <c:dLbls>
          <c:showLegendKey val="0"/>
          <c:showVal val="0"/>
          <c:showCatName val="0"/>
          <c:showSerName val="0"/>
          <c:showPercent val="0"/>
          <c:showBubbleSize val="0"/>
        </c:dLbls>
        <c:marker val="1"/>
        <c:smooth val="0"/>
        <c:axId val="657115688"/>
        <c:axId val="657116080"/>
      </c:lineChart>
      <c:dateAx>
        <c:axId val="657115688"/>
        <c:scaling>
          <c:orientation val="minMax"/>
        </c:scaling>
        <c:delete val="1"/>
        <c:axPos val="b"/>
        <c:numFmt formatCode="ge" sourceLinked="1"/>
        <c:majorTickMark val="none"/>
        <c:minorTickMark val="none"/>
        <c:tickLblPos val="none"/>
        <c:crossAx val="657116080"/>
        <c:crosses val="autoZero"/>
        <c:auto val="1"/>
        <c:lblOffset val="100"/>
        <c:baseTimeUnit val="years"/>
      </c:dateAx>
      <c:valAx>
        <c:axId val="65711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7115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8" t="str">
        <f>データ!H6</f>
        <v>宮城県　仙台市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政令市等</v>
      </c>
      <c r="X8" s="83"/>
      <c r="Y8" s="83"/>
      <c r="Z8" s="83"/>
      <c r="AA8" s="83"/>
      <c r="AB8" s="83"/>
      <c r="AC8" s="83"/>
      <c r="AD8" s="84" t="s">
        <v>119</v>
      </c>
      <c r="AE8" s="85"/>
      <c r="AF8" s="85"/>
      <c r="AG8" s="85"/>
      <c r="AH8" s="85"/>
      <c r="AI8" s="85"/>
      <c r="AJ8" s="86"/>
      <c r="AK8" s="5"/>
      <c r="AL8" s="71">
        <f>データ!$R$6</f>
        <v>1058517</v>
      </c>
      <c r="AM8" s="71"/>
      <c r="AN8" s="71"/>
      <c r="AO8" s="71"/>
      <c r="AP8" s="71"/>
      <c r="AQ8" s="71"/>
      <c r="AR8" s="71"/>
      <c r="AS8" s="71"/>
      <c r="AT8" s="67">
        <f>データ!$S$6</f>
        <v>786.3</v>
      </c>
      <c r="AU8" s="68"/>
      <c r="AV8" s="68"/>
      <c r="AW8" s="68"/>
      <c r="AX8" s="68"/>
      <c r="AY8" s="68"/>
      <c r="AZ8" s="68"/>
      <c r="BA8" s="68"/>
      <c r="BB8" s="70">
        <f>データ!$T$6</f>
        <v>1346.2</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59.95</v>
      </c>
      <c r="J10" s="68"/>
      <c r="K10" s="68"/>
      <c r="L10" s="68"/>
      <c r="M10" s="68"/>
      <c r="N10" s="68"/>
      <c r="O10" s="69"/>
      <c r="P10" s="70">
        <f>データ!$P$6</f>
        <v>99.66</v>
      </c>
      <c r="Q10" s="70"/>
      <c r="R10" s="70"/>
      <c r="S10" s="70"/>
      <c r="T10" s="70"/>
      <c r="U10" s="70"/>
      <c r="V10" s="70"/>
      <c r="W10" s="71">
        <f>データ!$Q$6</f>
        <v>3488</v>
      </c>
      <c r="X10" s="71"/>
      <c r="Y10" s="71"/>
      <c r="Z10" s="71"/>
      <c r="AA10" s="71"/>
      <c r="AB10" s="71"/>
      <c r="AC10" s="71"/>
      <c r="AD10" s="2"/>
      <c r="AE10" s="2"/>
      <c r="AF10" s="2"/>
      <c r="AG10" s="2"/>
      <c r="AH10" s="5"/>
      <c r="AI10" s="5"/>
      <c r="AJ10" s="5"/>
      <c r="AK10" s="5"/>
      <c r="AL10" s="71">
        <f>データ!$U$6</f>
        <v>1053406</v>
      </c>
      <c r="AM10" s="71"/>
      <c r="AN10" s="71"/>
      <c r="AO10" s="71"/>
      <c r="AP10" s="71"/>
      <c r="AQ10" s="71"/>
      <c r="AR10" s="71"/>
      <c r="AS10" s="71"/>
      <c r="AT10" s="67">
        <f>データ!$V$6</f>
        <v>360.64</v>
      </c>
      <c r="AU10" s="68"/>
      <c r="AV10" s="68"/>
      <c r="AW10" s="68"/>
      <c r="AX10" s="68"/>
      <c r="AY10" s="68"/>
      <c r="AZ10" s="68"/>
      <c r="BA10" s="68"/>
      <c r="BB10" s="70">
        <f>データ!$W$6</f>
        <v>2920.94</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116</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ColWidth="9" defaultRowHeight="13.2"/>
  <cols>
    <col min="1" max="1" width="9" style="3"/>
    <col min="2" max="144" width="11.8867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91" t="s">
        <v>62</v>
      </c>
      <c r="I3" s="92"/>
      <c r="J3" s="92"/>
      <c r="K3" s="92"/>
      <c r="L3" s="92"/>
      <c r="M3" s="92"/>
      <c r="N3" s="92"/>
      <c r="O3" s="92"/>
      <c r="P3" s="92"/>
      <c r="Q3" s="92"/>
      <c r="R3" s="92"/>
      <c r="S3" s="92"/>
      <c r="T3" s="92"/>
      <c r="U3" s="92"/>
      <c r="V3" s="92"/>
      <c r="W3" s="93"/>
      <c r="X3" s="97" t="s">
        <v>63</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64</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c r="A4" s="29" t="s">
        <v>65</v>
      </c>
      <c r="B4" s="31"/>
      <c r="C4" s="31"/>
      <c r="D4" s="31"/>
      <c r="E4" s="31"/>
      <c r="F4" s="31"/>
      <c r="G4" s="31"/>
      <c r="H4" s="94"/>
      <c r="I4" s="95"/>
      <c r="J4" s="95"/>
      <c r="K4" s="95"/>
      <c r="L4" s="95"/>
      <c r="M4" s="95"/>
      <c r="N4" s="95"/>
      <c r="O4" s="95"/>
      <c r="P4" s="95"/>
      <c r="Q4" s="95"/>
      <c r="R4" s="95"/>
      <c r="S4" s="95"/>
      <c r="T4" s="95"/>
      <c r="U4" s="95"/>
      <c r="V4" s="95"/>
      <c r="W4" s="96"/>
      <c r="X4" s="90" t="s">
        <v>66</v>
      </c>
      <c r="Y4" s="90"/>
      <c r="Z4" s="90"/>
      <c r="AA4" s="90"/>
      <c r="AB4" s="90"/>
      <c r="AC4" s="90"/>
      <c r="AD4" s="90"/>
      <c r="AE4" s="90"/>
      <c r="AF4" s="90"/>
      <c r="AG4" s="90"/>
      <c r="AH4" s="90"/>
      <c r="AI4" s="90" t="s">
        <v>67</v>
      </c>
      <c r="AJ4" s="90"/>
      <c r="AK4" s="90"/>
      <c r="AL4" s="90"/>
      <c r="AM4" s="90"/>
      <c r="AN4" s="90"/>
      <c r="AO4" s="90"/>
      <c r="AP4" s="90"/>
      <c r="AQ4" s="90"/>
      <c r="AR4" s="90"/>
      <c r="AS4" s="90"/>
      <c r="AT4" s="90" t="s">
        <v>68</v>
      </c>
      <c r="AU4" s="90"/>
      <c r="AV4" s="90"/>
      <c r="AW4" s="90"/>
      <c r="AX4" s="90"/>
      <c r="AY4" s="90"/>
      <c r="AZ4" s="90"/>
      <c r="BA4" s="90"/>
      <c r="BB4" s="90"/>
      <c r="BC4" s="90"/>
      <c r="BD4" s="90"/>
      <c r="BE4" s="90" t="s">
        <v>69</v>
      </c>
      <c r="BF4" s="90"/>
      <c r="BG4" s="90"/>
      <c r="BH4" s="90"/>
      <c r="BI4" s="90"/>
      <c r="BJ4" s="90"/>
      <c r="BK4" s="90"/>
      <c r="BL4" s="90"/>
      <c r="BM4" s="90"/>
      <c r="BN4" s="90"/>
      <c r="BO4" s="90"/>
      <c r="BP4" s="90" t="s">
        <v>70</v>
      </c>
      <c r="BQ4" s="90"/>
      <c r="BR4" s="90"/>
      <c r="BS4" s="90"/>
      <c r="BT4" s="90"/>
      <c r="BU4" s="90"/>
      <c r="BV4" s="90"/>
      <c r="BW4" s="90"/>
      <c r="BX4" s="90"/>
      <c r="BY4" s="90"/>
      <c r="BZ4" s="90"/>
      <c r="CA4" s="90" t="s">
        <v>71</v>
      </c>
      <c r="CB4" s="90"/>
      <c r="CC4" s="90"/>
      <c r="CD4" s="90"/>
      <c r="CE4" s="90"/>
      <c r="CF4" s="90"/>
      <c r="CG4" s="90"/>
      <c r="CH4" s="90"/>
      <c r="CI4" s="90"/>
      <c r="CJ4" s="90"/>
      <c r="CK4" s="90"/>
      <c r="CL4" s="90" t="s">
        <v>72</v>
      </c>
      <c r="CM4" s="90"/>
      <c r="CN4" s="90"/>
      <c r="CO4" s="90"/>
      <c r="CP4" s="90"/>
      <c r="CQ4" s="90"/>
      <c r="CR4" s="90"/>
      <c r="CS4" s="90"/>
      <c r="CT4" s="90"/>
      <c r="CU4" s="90"/>
      <c r="CV4" s="90"/>
      <c r="CW4" s="90" t="s">
        <v>73</v>
      </c>
      <c r="CX4" s="90"/>
      <c r="CY4" s="90"/>
      <c r="CZ4" s="90"/>
      <c r="DA4" s="90"/>
      <c r="DB4" s="90"/>
      <c r="DC4" s="90"/>
      <c r="DD4" s="90"/>
      <c r="DE4" s="90"/>
      <c r="DF4" s="90"/>
      <c r="DG4" s="90"/>
      <c r="DH4" s="90" t="s">
        <v>74</v>
      </c>
      <c r="DI4" s="90"/>
      <c r="DJ4" s="90"/>
      <c r="DK4" s="90"/>
      <c r="DL4" s="90"/>
      <c r="DM4" s="90"/>
      <c r="DN4" s="90"/>
      <c r="DO4" s="90"/>
      <c r="DP4" s="90"/>
      <c r="DQ4" s="90"/>
      <c r="DR4" s="90"/>
      <c r="DS4" s="90" t="s">
        <v>75</v>
      </c>
      <c r="DT4" s="90"/>
      <c r="DU4" s="90"/>
      <c r="DV4" s="90"/>
      <c r="DW4" s="90"/>
      <c r="DX4" s="90"/>
      <c r="DY4" s="90"/>
      <c r="DZ4" s="90"/>
      <c r="EA4" s="90"/>
      <c r="EB4" s="90"/>
      <c r="EC4" s="90"/>
      <c r="ED4" s="90" t="s">
        <v>76</v>
      </c>
      <c r="EE4" s="90"/>
      <c r="EF4" s="90"/>
      <c r="EG4" s="90"/>
      <c r="EH4" s="90"/>
      <c r="EI4" s="90"/>
      <c r="EJ4" s="90"/>
      <c r="EK4" s="90"/>
      <c r="EL4" s="90"/>
      <c r="EM4" s="90"/>
      <c r="EN4" s="90"/>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41009</v>
      </c>
      <c r="D6" s="34">
        <f t="shared" si="3"/>
        <v>46</v>
      </c>
      <c r="E6" s="34">
        <f t="shared" si="3"/>
        <v>1</v>
      </c>
      <c r="F6" s="34">
        <f t="shared" si="3"/>
        <v>0</v>
      </c>
      <c r="G6" s="34">
        <f t="shared" si="3"/>
        <v>1</v>
      </c>
      <c r="H6" s="34" t="str">
        <f t="shared" si="3"/>
        <v>宮城県　仙台市</v>
      </c>
      <c r="I6" s="34" t="str">
        <f t="shared" si="3"/>
        <v>法適用</v>
      </c>
      <c r="J6" s="34" t="str">
        <f t="shared" si="3"/>
        <v>水道事業</v>
      </c>
      <c r="K6" s="34" t="str">
        <f t="shared" si="3"/>
        <v>末端給水事業</v>
      </c>
      <c r="L6" s="34" t="str">
        <f t="shared" si="3"/>
        <v>政令市等</v>
      </c>
      <c r="M6" s="34">
        <f t="shared" si="3"/>
        <v>0</v>
      </c>
      <c r="N6" s="35" t="str">
        <f t="shared" si="3"/>
        <v>-</v>
      </c>
      <c r="O6" s="35">
        <f t="shared" si="3"/>
        <v>59.95</v>
      </c>
      <c r="P6" s="35">
        <f t="shared" si="3"/>
        <v>99.66</v>
      </c>
      <c r="Q6" s="35">
        <f t="shared" si="3"/>
        <v>3488</v>
      </c>
      <c r="R6" s="35">
        <f t="shared" si="3"/>
        <v>1058517</v>
      </c>
      <c r="S6" s="35">
        <f t="shared" si="3"/>
        <v>786.3</v>
      </c>
      <c r="T6" s="35">
        <f t="shared" si="3"/>
        <v>1346.2</v>
      </c>
      <c r="U6" s="35">
        <f t="shared" si="3"/>
        <v>1053406</v>
      </c>
      <c r="V6" s="35">
        <f t="shared" si="3"/>
        <v>360.64</v>
      </c>
      <c r="W6" s="35">
        <f t="shared" si="3"/>
        <v>2920.94</v>
      </c>
      <c r="X6" s="36">
        <f>IF(X7="",NA(),X7)</f>
        <v>110.32</v>
      </c>
      <c r="Y6" s="36">
        <f t="shared" ref="Y6:AG6" si="4">IF(Y7="",NA(),Y7)</f>
        <v>108.85</v>
      </c>
      <c r="Z6" s="36">
        <f t="shared" si="4"/>
        <v>113.27</v>
      </c>
      <c r="AA6" s="36">
        <f t="shared" si="4"/>
        <v>112.49</v>
      </c>
      <c r="AB6" s="36">
        <f t="shared" si="4"/>
        <v>112.03</v>
      </c>
      <c r="AC6" s="36">
        <f t="shared" si="4"/>
        <v>108.97</v>
      </c>
      <c r="AD6" s="36">
        <f t="shared" si="4"/>
        <v>109.88</v>
      </c>
      <c r="AE6" s="36">
        <f t="shared" si="4"/>
        <v>113.97</v>
      </c>
      <c r="AF6" s="36">
        <f t="shared" si="4"/>
        <v>114.38</v>
      </c>
      <c r="AG6" s="36">
        <f t="shared" si="4"/>
        <v>114.5</v>
      </c>
      <c r="AH6" s="35" t="str">
        <f>IF(AH7="","",IF(AH7="-","【-】","【"&amp;SUBSTITUTE(TEXT(AH7,"#,##0.00"),"-","△")&amp;"】"))</f>
        <v>【114.35】</v>
      </c>
      <c r="AI6" s="35">
        <f>IF(AI7="",NA(),AI7)</f>
        <v>0</v>
      </c>
      <c r="AJ6" s="35">
        <f t="shared" ref="AJ6:AR6" si="5">IF(AJ7="",NA(),AJ7)</f>
        <v>0</v>
      </c>
      <c r="AK6" s="35">
        <f t="shared" si="5"/>
        <v>0</v>
      </c>
      <c r="AL6" s="35">
        <f t="shared" si="5"/>
        <v>0</v>
      </c>
      <c r="AM6" s="35">
        <f t="shared" si="5"/>
        <v>0</v>
      </c>
      <c r="AN6" s="36">
        <f t="shared" si="5"/>
        <v>0.02</v>
      </c>
      <c r="AO6" s="35">
        <f t="shared" si="5"/>
        <v>0</v>
      </c>
      <c r="AP6" s="35">
        <f t="shared" si="5"/>
        <v>0</v>
      </c>
      <c r="AQ6" s="35">
        <f t="shared" si="5"/>
        <v>0</v>
      </c>
      <c r="AR6" s="35">
        <f t="shared" si="5"/>
        <v>0</v>
      </c>
      <c r="AS6" s="35" t="str">
        <f>IF(AS7="","",IF(AS7="-","【-】","【"&amp;SUBSTITUTE(TEXT(AS7,"#,##0.00"),"-","△")&amp;"】"))</f>
        <v>【0.79】</v>
      </c>
      <c r="AT6" s="36">
        <f>IF(AT7="",NA(),AT7)</f>
        <v>319.13</v>
      </c>
      <c r="AU6" s="36">
        <f t="shared" ref="AU6:BC6" si="6">IF(AU7="",NA(),AU7)</f>
        <v>415.41</v>
      </c>
      <c r="AV6" s="36">
        <f t="shared" si="6"/>
        <v>180.49</v>
      </c>
      <c r="AW6" s="36">
        <f t="shared" si="6"/>
        <v>177.06</v>
      </c>
      <c r="AX6" s="36">
        <f t="shared" si="6"/>
        <v>171.75</v>
      </c>
      <c r="AY6" s="36">
        <f t="shared" si="6"/>
        <v>296.75</v>
      </c>
      <c r="AZ6" s="36">
        <f t="shared" si="6"/>
        <v>295.06</v>
      </c>
      <c r="BA6" s="36">
        <f t="shared" si="6"/>
        <v>178.43</v>
      </c>
      <c r="BB6" s="36">
        <f t="shared" si="6"/>
        <v>168.99</v>
      </c>
      <c r="BC6" s="36">
        <f t="shared" si="6"/>
        <v>159.12</v>
      </c>
      <c r="BD6" s="35" t="str">
        <f>IF(BD7="","",IF(BD7="-","【-】","【"&amp;SUBSTITUTE(TEXT(BD7,"#,##0.00"),"-","△")&amp;"】"))</f>
        <v>【262.87】</v>
      </c>
      <c r="BE6" s="36">
        <f>IF(BE7="",NA(),BE7)</f>
        <v>303.31</v>
      </c>
      <c r="BF6" s="36">
        <f t="shared" ref="BF6:BN6" si="7">IF(BF7="",NA(),BF7)</f>
        <v>294.72000000000003</v>
      </c>
      <c r="BG6" s="36">
        <f t="shared" si="7"/>
        <v>286.87</v>
      </c>
      <c r="BH6" s="36">
        <f t="shared" si="7"/>
        <v>283.77</v>
      </c>
      <c r="BI6" s="36">
        <f t="shared" si="7"/>
        <v>283.02999999999997</v>
      </c>
      <c r="BJ6" s="36">
        <f t="shared" si="7"/>
        <v>235.04</v>
      </c>
      <c r="BK6" s="36">
        <f t="shared" si="7"/>
        <v>226.55</v>
      </c>
      <c r="BL6" s="36">
        <f t="shared" si="7"/>
        <v>220.35</v>
      </c>
      <c r="BM6" s="36">
        <f t="shared" si="7"/>
        <v>212.16</v>
      </c>
      <c r="BN6" s="36">
        <f t="shared" si="7"/>
        <v>206.16</v>
      </c>
      <c r="BO6" s="35" t="str">
        <f>IF(BO7="","",IF(BO7="-","【-】","【"&amp;SUBSTITUTE(TEXT(BO7,"#,##0.00"),"-","△")&amp;"】"))</f>
        <v>【270.87】</v>
      </c>
      <c r="BP6" s="36">
        <f>IF(BP7="",NA(),BP7)</f>
        <v>99.62</v>
      </c>
      <c r="BQ6" s="36">
        <f t="shared" ref="BQ6:BY6" si="8">IF(BQ7="",NA(),BQ7)</f>
        <v>97.53</v>
      </c>
      <c r="BR6" s="36">
        <f t="shared" si="8"/>
        <v>103.14</v>
      </c>
      <c r="BS6" s="36">
        <f t="shared" si="8"/>
        <v>102.47</v>
      </c>
      <c r="BT6" s="36">
        <f t="shared" si="8"/>
        <v>101.35</v>
      </c>
      <c r="BU6" s="36">
        <f t="shared" si="8"/>
        <v>98.74</v>
      </c>
      <c r="BV6" s="36">
        <f t="shared" si="8"/>
        <v>99.53</v>
      </c>
      <c r="BW6" s="36">
        <f t="shared" si="8"/>
        <v>104.05</v>
      </c>
      <c r="BX6" s="36">
        <f t="shared" si="8"/>
        <v>104.16</v>
      </c>
      <c r="BY6" s="36">
        <f t="shared" si="8"/>
        <v>104.03</v>
      </c>
      <c r="BZ6" s="35" t="str">
        <f>IF(BZ7="","",IF(BZ7="-","【-】","【"&amp;SUBSTITUTE(TEXT(BZ7,"#,##0.00"),"-","△")&amp;"】"))</f>
        <v>【105.59】</v>
      </c>
      <c r="CA6" s="36">
        <f>IF(CA7="",NA(),CA7)</f>
        <v>211.11</v>
      </c>
      <c r="CB6" s="36">
        <f t="shared" ref="CB6:CJ6" si="9">IF(CB7="",NA(),CB7)</f>
        <v>214.88</v>
      </c>
      <c r="CC6" s="36">
        <f t="shared" si="9"/>
        <v>203.24</v>
      </c>
      <c r="CD6" s="36">
        <f t="shared" si="9"/>
        <v>203.76</v>
      </c>
      <c r="CE6" s="36">
        <f t="shared" si="9"/>
        <v>206.15</v>
      </c>
      <c r="CF6" s="36">
        <f t="shared" si="9"/>
        <v>180.69</v>
      </c>
      <c r="CG6" s="36">
        <f t="shared" si="9"/>
        <v>179.62</v>
      </c>
      <c r="CH6" s="36">
        <f t="shared" si="9"/>
        <v>171.57</v>
      </c>
      <c r="CI6" s="36">
        <f t="shared" si="9"/>
        <v>171.29</v>
      </c>
      <c r="CJ6" s="36">
        <f t="shared" si="9"/>
        <v>171.54</v>
      </c>
      <c r="CK6" s="35" t="str">
        <f>IF(CK7="","",IF(CK7="-","【-】","【"&amp;SUBSTITUTE(TEXT(CK7,"#,##0.00"),"-","△")&amp;"】"))</f>
        <v>【163.27】</v>
      </c>
      <c r="CL6" s="36">
        <f>IF(CL7="",NA(),CL7)</f>
        <v>77.75</v>
      </c>
      <c r="CM6" s="36">
        <f t="shared" ref="CM6:CU6" si="10">IF(CM7="",NA(),CM7)</f>
        <v>76.75</v>
      </c>
      <c r="CN6" s="36">
        <f t="shared" si="10"/>
        <v>76.739999999999995</v>
      </c>
      <c r="CO6" s="36">
        <f t="shared" si="10"/>
        <v>76.58</v>
      </c>
      <c r="CP6" s="36">
        <f t="shared" si="10"/>
        <v>76.739999999999995</v>
      </c>
      <c r="CQ6" s="36">
        <f t="shared" si="10"/>
        <v>59.95</v>
      </c>
      <c r="CR6" s="36">
        <f t="shared" si="10"/>
        <v>59.6</v>
      </c>
      <c r="CS6" s="36">
        <f t="shared" si="10"/>
        <v>58.97</v>
      </c>
      <c r="CT6" s="36">
        <f t="shared" si="10"/>
        <v>58.67</v>
      </c>
      <c r="CU6" s="36">
        <f t="shared" si="10"/>
        <v>59</v>
      </c>
      <c r="CV6" s="35" t="str">
        <f>IF(CV7="","",IF(CV7="-","【-】","【"&amp;SUBSTITUTE(TEXT(CV7,"#,##0.00"),"-","△")&amp;"】"))</f>
        <v>【59.94】</v>
      </c>
      <c r="CW6" s="36">
        <f>IF(CW7="",NA(),CW7)</f>
        <v>93.18</v>
      </c>
      <c r="CX6" s="36">
        <f t="shared" ref="CX6:DF6" si="11">IF(CX7="",NA(),CX7)</f>
        <v>94.14</v>
      </c>
      <c r="CY6" s="36">
        <f t="shared" si="11"/>
        <v>94.18</v>
      </c>
      <c r="CZ6" s="36">
        <f t="shared" si="11"/>
        <v>94.24</v>
      </c>
      <c r="DA6" s="36">
        <f t="shared" si="11"/>
        <v>94.71</v>
      </c>
      <c r="DB6" s="36">
        <f t="shared" si="11"/>
        <v>93.11</v>
      </c>
      <c r="DC6" s="36">
        <f t="shared" si="11"/>
        <v>93.22</v>
      </c>
      <c r="DD6" s="36">
        <f t="shared" si="11"/>
        <v>92.91</v>
      </c>
      <c r="DE6" s="36">
        <f t="shared" si="11"/>
        <v>93.36</v>
      </c>
      <c r="DF6" s="36">
        <f t="shared" si="11"/>
        <v>93.69</v>
      </c>
      <c r="DG6" s="35" t="str">
        <f>IF(DG7="","",IF(DG7="-","【-】","【"&amp;SUBSTITUTE(TEXT(DG7,"#,##0.00"),"-","△")&amp;"】"))</f>
        <v>【90.22】</v>
      </c>
      <c r="DH6" s="36">
        <f>IF(DH7="",NA(),DH7)</f>
        <v>48.7</v>
      </c>
      <c r="DI6" s="36">
        <f t="shared" ref="DI6:DQ6" si="12">IF(DI7="",NA(),DI7)</f>
        <v>49.92</v>
      </c>
      <c r="DJ6" s="36">
        <f t="shared" si="12"/>
        <v>51.06</v>
      </c>
      <c r="DK6" s="36">
        <f t="shared" si="12"/>
        <v>51.55</v>
      </c>
      <c r="DL6" s="36">
        <f t="shared" si="12"/>
        <v>51.71</v>
      </c>
      <c r="DM6" s="36">
        <f t="shared" si="12"/>
        <v>45.31</v>
      </c>
      <c r="DN6" s="36">
        <f t="shared" si="12"/>
        <v>45.85</v>
      </c>
      <c r="DO6" s="36">
        <f t="shared" si="12"/>
        <v>46.73</v>
      </c>
      <c r="DP6" s="36">
        <f t="shared" si="12"/>
        <v>47.39</v>
      </c>
      <c r="DQ6" s="36">
        <f t="shared" si="12"/>
        <v>48.05</v>
      </c>
      <c r="DR6" s="35" t="str">
        <f>IF(DR7="","",IF(DR7="-","【-】","【"&amp;SUBSTITUTE(TEXT(DR7,"#,##0.00"),"-","△")&amp;"】"))</f>
        <v>【47.91】</v>
      </c>
      <c r="DS6" s="36">
        <f>IF(DS7="",NA(),DS7)</f>
        <v>6.2</v>
      </c>
      <c r="DT6" s="36">
        <f t="shared" ref="DT6:EB6" si="13">IF(DT7="",NA(),DT7)</f>
        <v>7.86</v>
      </c>
      <c r="DU6" s="36">
        <f t="shared" si="13"/>
        <v>10.1</v>
      </c>
      <c r="DV6" s="36">
        <f t="shared" si="13"/>
        <v>11.54</v>
      </c>
      <c r="DW6" s="36">
        <f t="shared" si="13"/>
        <v>13.54</v>
      </c>
      <c r="DX6" s="36">
        <f t="shared" si="13"/>
        <v>12.46</v>
      </c>
      <c r="DY6" s="36">
        <f t="shared" si="13"/>
        <v>13.95</v>
      </c>
      <c r="DZ6" s="36">
        <f t="shared" si="13"/>
        <v>15.33</v>
      </c>
      <c r="EA6" s="36">
        <f t="shared" si="13"/>
        <v>16.739999999999998</v>
      </c>
      <c r="EB6" s="36">
        <f t="shared" si="13"/>
        <v>17.97</v>
      </c>
      <c r="EC6" s="35" t="str">
        <f>IF(EC7="","",IF(EC7="-","【-】","【"&amp;SUBSTITUTE(TEXT(EC7,"#,##0.00"),"-","△")&amp;"】"))</f>
        <v>【15.00】</v>
      </c>
      <c r="ED6" s="36">
        <f>IF(ED7="",NA(),ED7)</f>
        <v>0.71</v>
      </c>
      <c r="EE6" s="36">
        <f t="shared" ref="EE6:EM6" si="14">IF(EE7="",NA(),EE7)</f>
        <v>0.61</v>
      </c>
      <c r="EF6" s="36">
        <f t="shared" si="14"/>
        <v>0.44</v>
      </c>
      <c r="EG6" s="36">
        <f t="shared" si="14"/>
        <v>0.53</v>
      </c>
      <c r="EH6" s="36">
        <f t="shared" si="14"/>
        <v>0.83</v>
      </c>
      <c r="EI6" s="36">
        <f t="shared" si="14"/>
        <v>1.22</v>
      </c>
      <c r="EJ6" s="36">
        <f t="shared" si="14"/>
        <v>1.26</v>
      </c>
      <c r="EK6" s="36">
        <f t="shared" si="14"/>
        <v>1.23</v>
      </c>
      <c r="EL6" s="36">
        <f t="shared" si="14"/>
        <v>1.23</v>
      </c>
      <c r="EM6" s="36">
        <f t="shared" si="14"/>
        <v>1.18</v>
      </c>
      <c r="EN6" s="35" t="str">
        <f>IF(EN7="","",IF(EN7="-","【-】","【"&amp;SUBSTITUTE(TEXT(EN7,"#,##0.00"),"-","△")&amp;"】"))</f>
        <v>【0.76】</v>
      </c>
    </row>
    <row r="7" spans="1:144" s="37" customFormat="1">
      <c r="A7" s="29"/>
      <c r="B7" s="38">
        <v>2016</v>
      </c>
      <c r="C7" s="38">
        <v>41009</v>
      </c>
      <c r="D7" s="38">
        <v>46</v>
      </c>
      <c r="E7" s="38">
        <v>1</v>
      </c>
      <c r="F7" s="38">
        <v>0</v>
      </c>
      <c r="G7" s="38">
        <v>1</v>
      </c>
      <c r="H7" s="38" t="s">
        <v>105</v>
      </c>
      <c r="I7" s="38" t="s">
        <v>106</v>
      </c>
      <c r="J7" s="38" t="s">
        <v>107</v>
      </c>
      <c r="K7" s="38" t="s">
        <v>108</v>
      </c>
      <c r="L7" s="38" t="s">
        <v>109</v>
      </c>
      <c r="M7" s="38"/>
      <c r="N7" s="39" t="s">
        <v>110</v>
      </c>
      <c r="O7" s="39">
        <v>59.95</v>
      </c>
      <c r="P7" s="39">
        <v>99.66</v>
      </c>
      <c r="Q7" s="39">
        <v>3488</v>
      </c>
      <c r="R7" s="39">
        <v>1058517</v>
      </c>
      <c r="S7" s="39">
        <v>786.3</v>
      </c>
      <c r="T7" s="39">
        <v>1346.2</v>
      </c>
      <c r="U7" s="39">
        <v>1053406</v>
      </c>
      <c r="V7" s="39">
        <v>360.64</v>
      </c>
      <c r="W7" s="39">
        <v>2920.94</v>
      </c>
      <c r="X7" s="39">
        <v>110.32</v>
      </c>
      <c r="Y7" s="39">
        <v>108.85</v>
      </c>
      <c r="Z7" s="39">
        <v>113.27</v>
      </c>
      <c r="AA7" s="39">
        <v>112.49</v>
      </c>
      <c r="AB7" s="39">
        <v>112.03</v>
      </c>
      <c r="AC7" s="39">
        <v>108.97</v>
      </c>
      <c r="AD7" s="39">
        <v>109.88</v>
      </c>
      <c r="AE7" s="39">
        <v>113.97</v>
      </c>
      <c r="AF7" s="39">
        <v>114.38</v>
      </c>
      <c r="AG7" s="39">
        <v>114.5</v>
      </c>
      <c r="AH7" s="39">
        <v>114.35</v>
      </c>
      <c r="AI7" s="39">
        <v>0</v>
      </c>
      <c r="AJ7" s="39">
        <v>0</v>
      </c>
      <c r="AK7" s="39">
        <v>0</v>
      </c>
      <c r="AL7" s="39">
        <v>0</v>
      </c>
      <c r="AM7" s="39">
        <v>0</v>
      </c>
      <c r="AN7" s="39">
        <v>0.02</v>
      </c>
      <c r="AO7" s="39">
        <v>0</v>
      </c>
      <c r="AP7" s="39">
        <v>0</v>
      </c>
      <c r="AQ7" s="39">
        <v>0</v>
      </c>
      <c r="AR7" s="39">
        <v>0</v>
      </c>
      <c r="AS7" s="39">
        <v>0.79</v>
      </c>
      <c r="AT7" s="39">
        <v>319.13</v>
      </c>
      <c r="AU7" s="39">
        <v>415.41</v>
      </c>
      <c r="AV7" s="39">
        <v>180.49</v>
      </c>
      <c r="AW7" s="39">
        <v>177.06</v>
      </c>
      <c r="AX7" s="39">
        <v>171.75</v>
      </c>
      <c r="AY7" s="39">
        <v>296.75</v>
      </c>
      <c r="AZ7" s="39">
        <v>295.06</v>
      </c>
      <c r="BA7" s="39">
        <v>178.43</v>
      </c>
      <c r="BB7" s="39">
        <v>168.99</v>
      </c>
      <c r="BC7" s="39">
        <v>159.12</v>
      </c>
      <c r="BD7" s="39">
        <v>262.87</v>
      </c>
      <c r="BE7" s="39">
        <v>303.31</v>
      </c>
      <c r="BF7" s="39">
        <v>294.72000000000003</v>
      </c>
      <c r="BG7" s="39">
        <v>286.87</v>
      </c>
      <c r="BH7" s="39">
        <v>283.77</v>
      </c>
      <c r="BI7" s="39">
        <v>283.02999999999997</v>
      </c>
      <c r="BJ7" s="39">
        <v>235.04</v>
      </c>
      <c r="BK7" s="39">
        <v>226.55</v>
      </c>
      <c r="BL7" s="39">
        <v>220.35</v>
      </c>
      <c r="BM7" s="39">
        <v>212.16</v>
      </c>
      <c r="BN7" s="39">
        <v>206.16</v>
      </c>
      <c r="BO7" s="39">
        <v>270.87</v>
      </c>
      <c r="BP7" s="39">
        <v>99.62</v>
      </c>
      <c r="BQ7" s="39">
        <v>97.53</v>
      </c>
      <c r="BR7" s="39">
        <v>103.14</v>
      </c>
      <c r="BS7" s="39">
        <v>102.47</v>
      </c>
      <c r="BT7" s="39">
        <v>101.35</v>
      </c>
      <c r="BU7" s="39">
        <v>98.74</v>
      </c>
      <c r="BV7" s="39">
        <v>99.53</v>
      </c>
      <c r="BW7" s="39">
        <v>104.05</v>
      </c>
      <c r="BX7" s="39">
        <v>104.16</v>
      </c>
      <c r="BY7" s="39">
        <v>104.03</v>
      </c>
      <c r="BZ7" s="39">
        <v>105.59</v>
      </c>
      <c r="CA7" s="39">
        <v>211.11</v>
      </c>
      <c r="CB7" s="39">
        <v>214.88</v>
      </c>
      <c r="CC7" s="39">
        <v>203.24</v>
      </c>
      <c r="CD7" s="39">
        <v>203.76</v>
      </c>
      <c r="CE7" s="39">
        <v>206.15</v>
      </c>
      <c r="CF7" s="39">
        <v>180.69</v>
      </c>
      <c r="CG7" s="39">
        <v>179.62</v>
      </c>
      <c r="CH7" s="39">
        <v>171.57</v>
      </c>
      <c r="CI7" s="39">
        <v>171.29</v>
      </c>
      <c r="CJ7" s="39">
        <v>171.54</v>
      </c>
      <c r="CK7" s="39">
        <v>163.27000000000001</v>
      </c>
      <c r="CL7" s="39">
        <v>77.75</v>
      </c>
      <c r="CM7" s="39">
        <v>76.75</v>
      </c>
      <c r="CN7" s="39">
        <v>76.739999999999995</v>
      </c>
      <c r="CO7" s="39">
        <v>76.58</v>
      </c>
      <c r="CP7" s="39">
        <v>76.739999999999995</v>
      </c>
      <c r="CQ7" s="39">
        <v>59.95</v>
      </c>
      <c r="CR7" s="39">
        <v>59.6</v>
      </c>
      <c r="CS7" s="39">
        <v>58.97</v>
      </c>
      <c r="CT7" s="39">
        <v>58.67</v>
      </c>
      <c r="CU7" s="39">
        <v>59</v>
      </c>
      <c r="CV7" s="39">
        <v>59.94</v>
      </c>
      <c r="CW7" s="39">
        <v>93.18</v>
      </c>
      <c r="CX7" s="39">
        <v>94.14</v>
      </c>
      <c r="CY7" s="39">
        <v>94.18</v>
      </c>
      <c r="CZ7" s="39">
        <v>94.24</v>
      </c>
      <c r="DA7" s="39">
        <v>94.71</v>
      </c>
      <c r="DB7" s="39">
        <v>93.11</v>
      </c>
      <c r="DC7" s="39">
        <v>93.22</v>
      </c>
      <c r="DD7" s="39">
        <v>92.91</v>
      </c>
      <c r="DE7" s="39">
        <v>93.36</v>
      </c>
      <c r="DF7" s="39">
        <v>93.69</v>
      </c>
      <c r="DG7" s="39">
        <v>90.22</v>
      </c>
      <c r="DH7" s="39">
        <v>48.7</v>
      </c>
      <c r="DI7" s="39">
        <v>49.92</v>
      </c>
      <c r="DJ7" s="39">
        <v>51.06</v>
      </c>
      <c r="DK7" s="39">
        <v>51.55</v>
      </c>
      <c r="DL7" s="39">
        <v>51.71</v>
      </c>
      <c r="DM7" s="39">
        <v>45.31</v>
      </c>
      <c r="DN7" s="39">
        <v>45.85</v>
      </c>
      <c r="DO7" s="39">
        <v>46.73</v>
      </c>
      <c r="DP7" s="39">
        <v>47.39</v>
      </c>
      <c r="DQ7" s="39">
        <v>48.05</v>
      </c>
      <c r="DR7" s="39">
        <v>47.91</v>
      </c>
      <c r="DS7" s="39">
        <v>6.2</v>
      </c>
      <c r="DT7" s="39">
        <v>7.86</v>
      </c>
      <c r="DU7" s="39">
        <v>10.1</v>
      </c>
      <c r="DV7" s="39">
        <v>11.54</v>
      </c>
      <c r="DW7" s="39">
        <v>13.54</v>
      </c>
      <c r="DX7" s="39">
        <v>12.46</v>
      </c>
      <c r="DY7" s="39">
        <v>13.95</v>
      </c>
      <c r="DZ7" s="39">
        <v>15.33</v>
      </c>
      <c r="EA7" s="39">
        <v>16.739999999999998</v>
      </c>
      <c r="EB7" s="39">
        <v>17.97</v>
      </c>
      <c r="EC7" s="39">
        <v>15</v>
      </c>
      <c r="ED7" s="39">
        <v>0.71</v>
      </c>
      <c r="EE7" s="39">
        <v>0.61</v>
      </c>
      <c r="EF7" s="39">
        <v>0.44</v>
      </c>
      <c r="EG7" s="39">
        <v>0.53</v>
      </c>
      <c r="EH7" s="39">
        <v>0.83</v>
      </c>
      <c r="EI7" s="39">
        <v>1.22</v>
      </c>
      <c r="EJ7" s="39">
        <v>1.26</v>
      </c>
      <c r="EK7" s="39">
        <v>1.23</v>
      </c>
      <c r="EL7" s="39">
        <v>1.23</v>
      </c>
      <c r="EM7" s="39">
        <v>1.18</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2017-12-25T01:21:34Z</dcterms:created>
  <dcterms:modified xsi:type="dcterms:W3CDTF">2018-02-22T14:42:55Z</dcterms:modified>
  <cp:category/>
</cp:coreProperties>
</file>