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R6" i="5"/>
  <c r="AD10" i="4" s="1"/>
  <c r="Q6" i="5"/>
  <c r="W10" i="4" s="1"/>
  <c r="P6" i="5"/>
  <c r="O6" i="5"/>
  <c r="I10" i="4" s="1"/>
  <c r="N6" i="5"/>
  <c r="B10" i="4" s="1"/>
  <c r="M6" i="5"/>
  <c r="L6" i="5"/>
  <c r="W8" i="4" s="1"/>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H86" i="4"/>
  <c r="G86" i="4"/>
  <c r="AT10" i="4"/>
  <c r="P10" i="4"/>
  <c r="AT8" i="4"/>
  <c r="AL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<sst xmlns="http://schemas.openxmlformats.org/spreadsheetml/2006/main" count="235" uniqueCount="123">
  <si>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</si>
  <si>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</si>
  <si>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</si>
  <si>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</si>
  <si>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</si>
  <si>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</si>
  <si>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</si>
  <si>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</si>
  <si>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</si>
  <si>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</si>
  <si>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</si>
  <si>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</si>
  <si>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</si>
  <si>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</si>
  <si>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</si>
  <si>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</si>
  <si>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</si>
  <si>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</si>
  <si>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</si>
  <si>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</si>
  <si>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</si>
  <si>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</si>
  <si>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</si>
  <si>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</si>
  <si>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</si>
  <si>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</si>
  <si>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</si>
  <si>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</si>
  <si>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</si>
  <si>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</si>
  <si>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</si>
  <si>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</si>
  <si>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</si>
  <si>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</si>
  <si>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</si>
  <si>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</si>
  <si>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</si>
  <si>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</si>
  <si>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</si>
  <si>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</si>
  <si>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</si>
  <si>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</si>
  <si>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</si>
  <si>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</si>
  <si>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</si>
  <si>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</si>
  <si>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</si>
  <si>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</si>
  <si>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</si>
  <si>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</si>
  <si>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</si>
  <si>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</si>
  <si>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</si>
  <si>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</si>
  <si>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</si>
  <si>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</si>
  <si>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</si>
  <si>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</si>
  <si>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</si>
  <si>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</si>
  <si>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</si>
  <si>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</si>
  <si>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</si>
  <si>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</si>
  <si>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</si>
  <si>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</si>
  <si>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</si>
  <si>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</si>
  <si>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</si>
  <si>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</si>
  <si>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</si>
  <si>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</si>
  <si>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</si>
  <si>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</si>
  <si>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</si>
  <si>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</si>
  <si>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</si>
  <si>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</si>
  <si>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</si>
  <si>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</si>
  <si>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</si>
  <si>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</si>
  <si>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</si>
  <si>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</si>
  <si>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</si>
  <si>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</si>
  <si>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</si>
  <si>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</si>
  <si>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</si>
  <si>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</si>
  <si>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</si>
  <si>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</si>
  <si>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</si>
  <si>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</si>
  <si>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</si>
  <si>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</si>
  <si>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</si>
  <si>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</si>
  <si>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</si>
  <si>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</si>
  <si>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</si>
  <si>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</si>
  <si>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</si>
  <si>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</si>
  <si>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</si>
  <si>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</si>
  <si>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</si>
  <si>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</si>
  <si>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仙台市</t>
  </si>
  <si>
    <t>法適用</t>
  </si>
  <si>
    <t>下水道事業</t>
  </si>
  <si>
    <t>公共下水道</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</si>
  <si>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</si>
  <si>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</si>
  <si>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</si>
  <si>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</si>
  <si>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</si>
  <si>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</si>
  <si>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</si>
  <si>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①経常収支比率、⑤経費回収率は100%以上で推移し、また、累積欠損金も生じていないことや、⑥汚水処理原価も類似団体平均と同等となっていることから、安定的な経営状況にあると言えます（※）。
③流動比率については、数値がH26年度に低下していますが、これは会計基準の変更によって、流動負債に企業債（＝借入金）が含まれることになったことが主な要因です。数値は100%を下回っていますが、類似団体平均を上回っており、また、経営状況も黒字であるため、企業債償還の財源は確保できており、支払能力に問題はありません。
また、④企業債残高対事業規模比率は、類似団体平均を上回っていますが、年々減少してきており、今後も企業債の償還額が借入額を上回ることから、企業債残高はさらに減少する見込みとなっています。
この他、⑦施設利用率は類似団体平均よりも高率で推移しており、⑧水洗化率も100%近い数値で推移しています。
※⑤経費回収率及び⑥汚水処理原価について、表に記載のH27年度本市実績は、国への実績報告時の数値ですが、その後の訂正により、正しくは⑤経費回収率については127.87、⑥汚水処理原価については116.77となります。</t>
    <phoneticPr fontId="4"/>
  </si>
  <si>
    <t>②管渠老朽化率は類似団体平均より低率で、施設の老朽化は比較的進んでいない状況にあります。このことから、③管渠改善率も類似団体平均を下回っている状況です（※）。
なお、①有形固定資産減価償却率の数値がH26年度で大幅に上昇していますが、これは会計基準の変更によるものであり、減価償却の状況自体に大きな変化があったものではありません。
※②管渠老朽化率及び③管渠改善率について、表に記載のH27年度本市実績は、国への実績報告時の数値ですが、その後の訂正により、正しくは②管渠老朽化率については4.87、③管渠改善率については0.11となります。</t>
    <phoneticPr fontId="4"/>
  </si>
  <si>
    <t>本市下水道事業は安定的な経営状況となっており、当面は同様の状況で推移する見込みです。
しかしながら、長期的には、人口減少により下水道使用料などの収入が減少する一方で、老朽化の進行などによる施設の更新や維持管理などの費用が増加することが確実であり、厳しい経営環境となることが予想されます。
そのため、将来を見据えて、個別訪問などによる水洗化率の向上や誤接続調査などの不明水対策による有収率の向上、施設の長寿命化によるライフサイクルコストの低減など、収入の確保・費用の低減に取り組み、安定的・効率的な経営に努める必要があります。</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</si>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</sst>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0.22</c:v>
                </c:pt>
                <c:pt idx="1">
                  <c:v>0.13</c:v>
                </c:pt>
                <c:pt idx="2">
                  <c:v>0.08</c:v>
                </c:pt>
                <c:pt idx="3" formatCode="#,##0.00;&quot;△&quot;#,##0.00">
                  <c:v>0</c:v>
                </c:pt>
                <c:pt idx="4">
                  <c:v>0.1</c:v>
                </c:pt>
              </c:numCache>
            </c:numRef>
          </c:val>
        </c:ser>
        <c:dLbls>
          <c:showLegendKey val="0"/>
          <c:showVal val="0"/>
          <c:showCatName val="0"/>
          <c:showSerName val="0"/>
          <c:showPercent val="0"/>
          <c:showBubbleSize val="0"/>
        </c:dLbls>
        <c:gapWidth val="150"/>
        <c:axId val="453373208"/>
        <c:axId val="4533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0.37</c:v>
                </c:pt>
                <c:pt idx="2">
                  <c:v>0.38</c:v>
                </c:pt>
                <c:pt idx="3">
                  <c:v>0.35</c:v>
                </c:pt>
                <c:pt idx="4">
                  <c:v>0.39</c:v>
                </c:pt>
              </c:numCache>
            </c:numRef>
          </c:val>
          <c:smooth val="0"/>
        </c:ser>
        <c:dLbls>
          <c:showLegendKey val="0"/>
          <c:showVal val="0"/>
          <c:showCatName val="0"/>
          <c:showSerName val="0"/>
          <c:showPercent val="0"/>
          <c:showBubbleSize val="0"/>
        </c:dLbls>
        <c:marker val="1"/>
        <c:smooth val="0"/>
        <c:axId val="453373208"/>
        <c:axId val="453375168"/>
      </c:lineChart>
      <c:dateAx>
        <c:axId val="453373208"/>
        <c:scaling>
          <c:orientation val="minMax"/>
        </c:scaling>
        <c:delete val="1"/>
        <c:axPos val="b"/>
        <c:numFmt formatCode="ge" sourceLinked="1"/>
        <c:majorTickMark val="none"/>
        <c:minorTickMark val="none"/>
        <c:tickLblPos val="none"/>
        <c:crossAx val="453375168"/>
        <c:crosses val="autoZero"/>
        <c:auto val="1"/>
        <c:lblOffset val="100"/>
        <c:baseTimeUnit val="years"/>
      </c:dateAx>
      <c:valAx>
        <c:axId val="4533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1142.67</c:v>
                </c:pt>
                <c:pt idx="1">
                  <c:v>85.87</c:v>
                </c:pt>
                <c:pt idx="2">
                  <c:v>89.32</c:v>
                </c:pt>
                <c:pt idx="3">
                  <c:v>87.16</c:v>
                </c:pt>
                <c:pt idx="4">
                  <c:v>86.78</c:v>
                </c:pt>
              </c:numCache>
            </c:numRef>
          </c:val>
        </c:ser>
        <c:dLbls>
          <c:showLegendKey val="0"/>
          <c:showVal val="0"/>
          <c:showCatName val="0"/>
          <c:showSerName val="0"/>
          <c:showPercent val="0"/>
          <c:showBubbleSize val="0"/>
        </c:dLbls>
        <c:gapWidth val="150"/>
        <c:axId val="492549168"/>
        <c:axId val="49254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57.95</c:v>
                </c:pt>
                <c:pt idx="1">
                  <c:v>59.8</c:v>
                </c:pt>
                <c:pt idx="2">
                  <c:v>59.58</c:v>
                </c:pt>
                <c:pt idx="3">
                  <c:v>58.79</c:v>
                </c:pt>
                <c:pt idx="4">
                  <c:v>59.16</c:v>
                </c:pt>
              </c:numCache>
            </c:numRef>
          </c:val>
          <c:smooth val="0"/>
        </c:ser>
        <c:dLbls>
          <c:showLegendKey val="0"/>
          <c:showVal val="0"/>
          <c:showCatName val="0"/>
          <c:showSerName val="0"/>
          <c:showPercent val="0"/>
          <c:showBubbleSize val="0"/>
        </c:dLbls>
        <c:marker val="1"/>
        <c:smooth val="0"/>
        <c:axId val="492549168"/>
        <c:axId val="492548776"/>
      </c:lineChart>
      <c:dateAx>
        <c:axId val="492549168"/>
        <c:scaling>
          <c:orientation val="minMax"/>
        </c:scaling>
        <c:delete val="1"/>
        <c:axPos val="b"/>
        <c:numFmt formatCode="ge" sourceLinked="1"/>
        <c:majorTickMark val="none"/>
        <c:minorTickMark val="none"/>
        <c:tickLblPos val="none"/>
        <c:crossAx val="492548776"/>
        <c:crosses val="autoZero"/>
        <c:auto val="1"/>
        <c:lblOffset val="100"/>
        <c:baseTimeUnit val="years"/>
      </c:dateAx>
      <c:valAx>
        <c:axId val="49254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99.3</c:v>
                </c:pt>
                <c:pt idx="1">
                  <c:v>99.39</c:v>
                </c:pt>
                <c:pt idx="2">
                  <c:v>99.52</c:v>
                </c:pt>
                <c:pt idx="3">
                  <c:v>99.53</c:v>
                </c:pt>
                <c:pt idx="4">
                  <c:v>99.61</c:v>
                </c:pt>
              </c:numCache>
            </c:numRef>
          </c:val>
        </c:ser>
        <c:dLbls>
          <c:showLegendKey val="0"/>
          <c:showVal val="0"/>
          <c:showCatName val="0"/>
          <c:showSerName val="0"/>
          <c:showPercent val="0"/>
          <c:showBubbleSize val="0"/>
        </c:dLbls>
        <c:gapWidth val="150"/>
        <c:axId val="492549560"/>
        <c:axId val="20218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98.56</c:v>
                </c:pt>
                <c:pt idx="1">
                  <c:v>98.64</c:v>
                </c:pt>
                <c:pt idx="2">
                  <c:v>98.71</c:v>
                </c:pt>
                <c:pt idx="3">
                  <c:v>98.76</c:v>
                </c:pt>
                <c:pt idx="4">
                  <c:v>98.86</c:v>
                </c:pt>
              </c:numCache>
            </c:numRef>
          </c:val>
          <c:smooth val="0"/>
        </c:ser>
        <c:dLbls>
          <c:showLegendKey val="0"/>
          <c:showVal val="0"/>
          <c:showCatName val="0"/>
          <c:showSerName val="0"/>
          <c:showPercent val="0"/>
          <c:showBubbleSize val="0"/>
        </c:dLbls>
        <c:marker val="1"/>
        <c:smooth val="0"/>
        <c:axId val="492549560"/>
        <c:axId val="202185456"/>
      </c:lineChart>
      <c:dateAx>
        <c:axId val="492549560"/>
        <c:scaling>
          <c:orientation val="minMax"/>
        </c:scaling>
        <c:delete val="1"/>
        <c:axPos val="b"/>
        <c:numFmt formatCode="ge" sourceLinked="1"/>
        <c:majorTickMark val="none"/>
        <c:minorTickMark val="none"/>
        <c:tickLblPos val="none"/>
        <c:crossAx val="202185456"/>
        <c:crosses val="autoZero"/>
        <c:auto val="1"/>
        <c:lblOffset val="100"/>
        <c:baseTimeUnit val="years"/>
      </c:dateAx>
      <c:valAx>
        <c:axId val="20218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110.55</c:v>
                </c:pt>
                <c:pt idx="1">
                  <c:v>117.21</c:v>
                </c:pt>
                <c:pt idx="2">
                  <c:v>112.27</c:v>
                </c:pt>
                <c:pt idx="3">
                  <c:v>113.49</c:v>
                </c:pt>
                <c:pt idx="4">
                  <c:v>112.89</c:v>
                </c:pt>
              </c:numCache>
            </c:numRef>
          </c:val>
        </c:ser>
        <c:dLbls>
          <c:showLegendKey val="0"/>
          <c:showVal val="0"/>
          <c:showCatName val="0"/>
          <c:showSerName val="0"/>
          <c:showPercent val="0"/>
          <c:showBubbleSize val="0"/>
        </c:dLbls>
        <c:gapWidth val="150"/>
        <c:axId val="453374384"/>
        <c:axId val="45337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105.85</c:v>
                </c:pt>
                <c:pt idx="1">
                  <c:v>106.98</c:v>
                </c:pt>
                <c:pt idx="2">
                  <c:v>108.24</c:v>
                </c:pt>
                <c:pt idx="3">
                  <c:v>108.59</c:v>
                </c:pt>
                <c:pt idx="4">
                  <c:v>109.1</c:v>
                </c:pt>
              </c:numCache>
            </c:numRef>
          </c:val>
          <c:smooth val="0"/>
        </c:ser>
        <c:dLbls>
          <c:showLegendKey val="0"/>
          <c:showVal val="0"/>
          <c:showCatName val="0"/>
          <c:showSerName val="0"/>
          <c:showPercent val="0"/>
          <c:showBubbleSize val="0"/>
        </c:dLbls>
        <c:marker val="1"/>
        <c:smooth val="0"/>
        <c:axId val="453374384"/>
        <c:axId val="453371640"/>
      </c:lineChart>
      <c:dateAx>
        <c:axId val="453374384"/>
        <c:scaling>
          <c:orientation val="minMax"/>
        </c:scaling>
        <c:delete val="1"/>
        <c:axPos val="b"/>
        <c:numFmt formatCode="ge" sourceLinked="1"/>
        <c:majorTickMark val="none"/>
        <c:minorTickMark val="none"/>
        <c:tickLblPos val="none"/>
        <c:crossAx val="453371640"/>
        <c:crosses val="autoZero"/>
        <c:auto val="1"/>
        <c:lblOffset val="100"/>
        <c:baseTimeUnit val="years"/>
      </c:dateAx>
      <c:valAx>
        <c:axId val="45337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17.16</c:v>
                </c:pt>
                <c:pt idx="1">
                  <c:v>18</c:v>
                </c:pt>
                <c:pt idx="2">
                  <c:v>40.130000000000003</c:v>
                </c:pt>
                <c:pt idx="3">
                  <c:v>40.6</c:v>
                </c:pt>
                <c:pt idx="4">
                  <c:v>39.94</c:v>
                </c:pt>
              </c:numCache>
            </c:numRef>
          </c:val>
        </c:ser>
        <c:dLbls>
          <c:showLegendKey val="0"/>
          <c:showVal val="0"/>
          <c:showCatName val="0"/>
          <c:showSerName val="0"/>
          <c:showPercent val="0"/>
          <c:showBubbleSize val="0"/>
        </c:dLbls>
        <c:gapWidth val="150"/>
        <c:axId val="453370856"/>
        <c:axId val="4533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30.56</c:v>
                </c:pt>
                <c:pt idx="1">
                  <c:v>31.06</c:v>
                </c:pt>
                <c:pt idx="2">
                  <c:v>42</c:v>
                </c:pt>
                <c:pt idx="3">
                  <c:v>43.2</c:v>
                </c:pt>
                <c:pt idx="4">
                  <c:v>44.55</c:v>
                </c:pt>
              </c:numCache>
            </c:numRef>
          </c:val>
          <c:smooth val="0"/>
        </c:ser>
        <c:dLbls>
          <c:showLegendKey val="0"/>
          <c:showVal val="0"/>
          <c:showCatName val="0"/>
          <c:showSerName val="0"/>
          <c:showPercent val="0"/>
          <c:showBubbleSize val="0"/>
        </c:dLbls>
        <c:marker val="1"/>
        <c:smooth val="0"/>
        <c:axId val="453370856"/>
        <c:axId val="453373600"/>
      </c:lineChart>
      <c:dateAx>
        <c:axId val="453370856"/>
        <c:scaling>
          <c:orientation val="minMax"/>
        </c:scaling>
        <c:delete val="1"/>
        <c:axPos val="b"/>
        <c:numFmt formatCode="ge" sourceLinked="1"/>
        <c:majorTickMark val="none"/>
        <c:minorTickMark val="none"/>
        <c:tickLblPos val="none"/>
        <c:crossAx val="453373600"/>
        <c:crosses val="autoZero"/>
        <c:auto val="1"/>
        <c:lblOffset val="100"/>
        <c:baseTimeUnit val="years"/>
      </c:dateAx>
      <c:valAx>
        <c:axId val="4533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3.77</c:v>
                </c:pt>
                <c:pt idx="1">
                  <c:v>4.08</c:v>
                </c:pt>
                <c:pt idx="2">
                  <c:v>4.47</c:v>
                </c:pt>
                <c:pt idx="3" formatCode="#,##0.00;&quot;△&quot;#,##0.00">
                  <c:v>0</c:v>
                </c:pt>
                <c:pt idx="4">
                  <c:v>5.43</c:v>
                </c:pt>
              </c:numCache>
            </c:numRef>
          </c:val>
        </c:ser>
        <c:dLbls>
          <c:showLegendKey val="0"/>
          <c:showVal val="0"/>
          <c:showCatName val="0"/>
          <c:showSerName val="0"/>
          <c:showPercent val="0"/>
          <c:showBubbleSize val="0"/>
        </c:dLbls>
        <c:gapWidth val="150"/>
        <c:axId val="501694792"/>
        <c:axId val="50168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6.24</c:v>
                </c:pt>
                <c:pt idx="1">
                  <c:v>6.43</c:v>
                </c:pt>
                <c:pt idx="2">
                  <c:v>6.95</c:v>
                </c:pt>
                <c:pt idx="3">
                  <c:v>7.39</c:v>
                </c:pt>
                <c:pt idx="4">
                  <c:v>8.25</c:v>
                </c:pt>
              </c:numCache>
            </c:numRef>
          </c:val>
          <c:smooth val="0"/>
        </c:ser>
        <c:dLbls>
          <c:showLegendKey val="0"/>
          <c:showVal val="0"/>
          <c:showCatName val="0"/>
          <c:showSerName val="0"/>
          <c:showPercent val="0"/>
          <c:showBubbleSize val="0"/>
        </c:dLbls>
        <c:marker val="1"/>
        <c:smooth val="0"/>
        <c:axId val="501694792"/>
        <c:axId val="501688912"/>
      </c:lineChart>
      <c:dateAx>
        <c:axId val="501694792"/>
        <c:scaling>
          <c:orientation val="minMax"/>
        </c:scaling>
        <c:delete val="1"/>
        <c:axPos val="b"/>
        <c:numFmt formatCode="ge" sourceLinked="1"/>
        <c:majorTickMark val="none"/>
        <c:minorTickMark val="none"/>
        <c:tickLblPos val="none"/>
        <c:crossAx val="501688912"/>
        <c:crosses val="autoZero"/>
        <c:auto val="1"/>
        <c:lblOffset val="100"/>
        <c:baseTimeUnit val="years"/>
      </c:dateAx>
      <c:valAx>
        <c:axId val="50168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20.440000000000001</c:v>
                </c:pt>
                <c:pt idx="1">
                  <c:v>12.09</c:v>
                </c:pt>
                <c:pt idx="2">
                  <c:v>1.38</c:v>
                </c:pt>
                <c:pt idx="3" formatCode="#,##0.00;&quot;△&quot;#,##0.00">
                  <c:v>0</c:v>
                </c:pt>
                <c:pt idx="4" formatCode="#,##0.00;&quot;△&quot;#,##0.00">
                  <c:v>0</c:v>
                </c:pt>
              </c:numCache>
            </c:numRef>
          </c:val>
        </c:ser>
        <c:dLbls>
          <c:showLegendKey val="0"/>
          <c:showVal val="0"/>
          <c:showCatName val="0"/>
          <c:showSerName val="0"/>
          <c:showPercent val="0"/>
          <c:showBubbleSize val="0"/>
        </c:dLbls>
        <c:gapWidth val="150"/>
        <c:axId val="501693224"/>
        <c:axId val="50169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5.72</c:v>
                </c:pt>
                <c:pt idx="1">
                  <c:v>4.09</c:v>
                </c:pt>
                <c:pt idx="2">
                  <c:v>0.61</c:v>
                </c:pt>
                <c:pt idx="3">
                  <c:v>0.54</c:v>
                </c:pt>
                <c:pt idx="4">
                  <c:v>0.36</c:v>
                </c:pt>
              </c:numCache>
            </c:numRef>
          </c:val>
          <c:smooth val="0"/>
        </c:ser>
        <c:dLbls>
          <c:showLegendKey val="0"/>
          <c:showVal val="0"/>
          <c:showCatName val="0"/>
          <c:showSerName val="0"/>
          <c:showPercent val="0"/>
          <c:showBubbleSize val="0"/>
        </c:dLbls>
        <c:marker val="1"/>
        <c:smooth val="0"/>
        <c:axId val="501693224"/>
        <c:axId val="501696360"/>
      </c:lineChart>
      <c:dateAx>
        <c:axId val="501693224"/>
        <c:scaling>
          <c:orientation val="minMax"/>
        </c:scaling>
        <c:delete val="1"/>
        <c:axPos val="b"/>
        <c:numFmt formatCode="ge" sourceLinked="1"/>
        <c:majorTickMark val="none"/>
        <c:minorTickMark val="none"/>
        <c:tickLblPos val="none"/>
        <c:crossAx val="501696360"/>
        <c:crosses val="autoZero"/>
        <c:auto val="1"/>
        <c:lblOffset val="100"/>
        <c:baseTimeUnit val="years"/>
      </c:dateAx>
      <c:valAx>
        <c:axId val="50169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179.29</c:v>
                </c:pt>
                <c:pt idx="1">
                  <c:v>267.93</c:v>
                </c:pt>
                <c:pt idx="2">
                  <c:v>77.03</c:v>
                </c:pt>
                <c:pt idx="3">
                  <c:v>78.42</c:v>
                </c:pt>
                <c:pt idx="4">
                  <c:v>82.51</c:v>
                </c:pt>
              </c:numCache>
            </c:numRef>
          </c:val>
        </c:ser>
        <c:dLbls>
          <c:showLegendKey val="0"/>
          <c:showVal val="0"/>
          <c:showCatName val="0"/>
          <c:showSerName val="0"/>
          <c:showPercent val="0"/>
          <c:showBubbleSize val="0"/>
        </c:dLbls>
        <c:gapWidth val="150"/>
        <c:axId val="501692832"/>
        <c:axId val="50168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182.39</c:v>
                </c:pt>
                <c:pt idx="1">
                  <c:v>187.05</c:v>
                </c:pt>
                <c:pt idx="2">
                  <c:v>55.68</c:v>
                </c:pt>
                <c:pt idx="3">
                  <c:v>56.18</c:v>
                </c:pt>
                <c:pt idx="4">
                  <c:v>59.45</c:v>
                </c:pt>
              </c:numCache>
            </c:numRef>
          </c:val>
          <c:smooth val="0"/>
        </c:ser>
        <c:dLbls>
          <c:showLegendKey val="0"/>
          <c:showVal val="0"/>
          <c:showCatName val="0"/>
          <c:showSerName val="0"/>
          <c:showPercent val="0"/>
          <c:showBubbleSize val="0"/>
        </c:dLbls>
        <c:marker val="1"/>
        <c:smooth val="0"/>
        <c:axId val="501692832"/>
        <c:axId val="501689304"/>
      </c:lineChart>
      <c:dateAx>
        <c:axId val="501692832"/>
        <c:scaling>
          <c:orientation val="minMax"/>
        </c:scaling>
        <c:delete val="1"/>
        <c:axPos val="b"/>
        <c:numFmt formatCode="ge" sourceLinked="1"/>
        <c:majorTickMark val="none"/>
        <c:minorTickMark val="none"/>
        <c:tickLblPos val="none"/>
        <c:crossAx val="501689304"/>
        <c:crosses val="autoZero"/>
        <c:auto val="1"/>
        <c:lblOffset val="100"/>
        <c:baseTimeUnit val="years"/>
      </c:dateAx>
      <c:valAx>
        <c:axId val="50168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782.06</c:v>
                </c:pt>
                <c:pt idx="1">
                  <c:v>743.91</c:v>
                </c:pt>
                <c:pt idx="2">
                  <c:v>720.95</c:v>
                </c:pt>
                <c:pt idx="3">
                  <c:v>700.81</c:v>
                </c:pt>
                <c:pt idx="4">
                  <c:v>686.4</c:v>
                </c:pt>
              </c:numCache>
            </c:numRef>
          </c:val>
        </c:ser>
        <c:dLbls>
          <c:showLegendKey val="0"/>
          <c:showVal val="0"/>
          <c:showCatName val="0"/>
          <c:showSerName val="0"/>
          <c:showPercent val="0"/>
          <c:showBubbleSize val="0"/>
        </c:dLbls>
        <c:gapWidth val="150"/>
        <c:axId val="277239360"/>
        <c:axId val="27724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671.46</c:v>
                </c:pt>
                <c:pt idx="1">
                  <c:v>644.47</c:v>
                </c:pt>
                <c:pt idx="2">
                  <c:v>627.59</c:v>
                </c:pt>
                <c:pt idx="3">
                  <c:v>594.09</c:v>
                </c:pt>
                <c:pt idx="4">
                  <c:v>576.02</c:v>
                </c:pt>
              </c:numCache>
            </c:numRef>
          </c:val>
          <c:smooth val="0"/>
        </c:ser>
        <c:dLbls>
          <c:showLegendKey val="0"/>
          <c:showVal val="0"/>
          <c:showCatName val="0"/>
          <c:showSerName val="0"/>
          <c:showPercent val="0"/>
          <c:showBubbleSize val="0"/>
        </c:dLbls>
        <c:marker val="1"/>
        <c:smooth val="0"/>
        <c:axId val="277239360"/>
        <c:axId val="277244456"/>
      </c:lineChart>
      <c:dateAx>
        <c:axId val="277239360"/>
        <c:scaling>
          <c:orientation val="minMax"/>
        </c:scaling>
        <c:delete val="1"/>
        <c:axPos val="b"/>
        <c:numFmt formatCode="ge" sourceLinked="1"/>
        <c:majorTickMark val="none"/>
        <c:minorTickMark val="none"/>
        <c:tickLblPos val="none"/>
        <c:crossAx val="277244456"/>
        <c:crosses val="autoZero"/>
        <c:auto val="1"/>
        <c:lblOffset val="100"/>
        <c:baseTimeUnit val="years"/>
      </c:dateAx>
      <c:valAx>
        <c:axId val="27724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111.41</c:v>
                </c:pt>
                <c:pt idx="1">
                  <c:v>121.77</c:v>
                </c:pt>
                <c:pt idx="2">
                  <c:v>127.54</c:v>
                </c:pt>
                <c:pt idx="3">
                  <c:v>193.34</c:v>
                </c:pt>
                <c:pt idx="4">
                  <c:v>126.15</c:v>
                </c:pt>
              </c:numCache>
            </c:numRef>
          </c:val>
        </c:ser>
        <c:dLbls>
          <c:showLegendKey val="0"/>
          <c:showVal val="0"/>
          <c:showCatName val="0"/>
          <c:showSerName val="0"/>
          <c:showPercent val="0"/>
          <c:showBubbleSize val="0"/>
        </c:dLbls>
        <c:gapWidth val="150"/>
        <c:axId val="277243280"/>
        <c:axId val="27724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107.64</c:v>
                </c:pt>
                <c:pt idx="1">
                  <c:v>109.25</c:v>
                </c:pt>
                <c:pt idx="2">
                  <c:v>113.93</c:v>
                </c:pt>
                <c:pt idx="3">
                  <c:v>114.03</c:v>
                </c:pt>
                <c:pt idx="4">
                  <c:v>113.34</c:v>
                </c:pt>
              </c:numCache>
            </c:numRef>
          </c:val>
          <c:smooth val="0"/>
        </c:ser>
        <c:dLbls>
          <c:showLegendKey val="0"/>
          <c:showVal val="0"/>
          <c:showCatName val="0"/>
          <c:showSerName val="0"/>
          <c:showPercent val="0"/>
          <c:showBubbleSize val="0"/>
        </c:dLbls>
        <c:marker val="1"/>
        <c:smooth val="0"/>
        <c:axId val="277243280"/>
        <c:axId val="277241320"/>
      </c:lineChart>
      <c:dateAx>
        <c:axId val="277243280"/>
        <c:scaling>
          <c:orientation val="minMax"/>
        </c:scaling>
        <c:delete val="1"/>
        <c:axPos val="b"/>
        <c:numFmt formatCode="ge" sourceLinked="1"/>
        <c:majorTickMark val="none"/>
        <c:minorTickMark val="none"/>
        <c:tickLblPos val="none"/>
        <c:crossAx val="277241320"/>
        <c:crosses val="autoZero"/>
        <c:auto val="1"/>
        <c:lblOffset val="100"/>
        <c:baseTimeUnit val="years"/>
      </c:dateAx>
      <c:valAx>
        <c:axId val="27724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134.76</c:v>
                </c:pt>
                <c:pt idx="1">
                  <c:v>122.97</c:v>
                </c:pt>
                <c:pt idx="2">
                  <c:v>117.09</c:v>
                </c:pt>
                <c:pt idx="3">
                  <c:v>77.23</c:v>
                </c:pt>
                <c:pt idx="4">
                  <c:v>118.15</c:v>
                </c:pt>
              </c:numCache>
            </c:numRef>
          </c:val>
        </c:ser>
        <c:dLbls>
          <c:showLegendKey val="0"/>
          <c:showVal val="0"/>
          <c:showCatName val="0"/>
          <c:showSerName val="0"/>
          <c:showPercent val="0"/>
          <c:showBubbleSize val="0"/>
        </c:dLbls>
        <c:gapWidth val="150"/>
        <c:axId val="277241712"/>
        <c:axId val="27724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123.36</c:v>
                </c:pt>
                <c:pt idx="1">
                  <c:v>121.96</c:v>
                </c:pt>
                <c:pt idx="2">
                  <c:v>116.77</c:v>
                </c:pt>
                <c:pt idx="3">
                  <c:v>116.93</c:v>
                </c:pt>
                <c:pt idx="4">
                  <c:v>117.4</c:v>
                </c:pt>
              </c:numCache>
            </c:numRef>
          </c:val>
          <c:smooth val="0"/>
        </c:ser>
        <c:dLbls>
          <c:showLegendKey val="0"/>
          <c:showVal val="0"/>
          <c:showCatName val="0"/>
          <c:showSerName val="0"/>
          <c:showPercent val="0"/>
          <c:showBubbleSize val="0"/>
        </c:dLbls>
        <c:marker val="1"/>
        <c:smooth val="0"/>
        <c:axId val="277241712"/>
        <c:axId val="277240536"/>
      </c:lineChart>
      <c:dateAx>
        <c:axId val="277241712"/>
        <c:scaling>
          <c:orientation val="minMax"/>
        </c:scaling>
        <c:delete val="1"/>
        <c:axPos val="b"/>
        <c:numFmt formatCode="ge" sourceLinked="1"/>
        <c:majorTickMark val="none"/>
        <c:minorTickMark val="none"/>
        <c:tickLblPos val="none"/>
        <c:crossAx val="277240536"/>
        <c:crosses val="autoZero"/>
        <c:auto val="1"/>
        <c:lblOffset val="100"/>
        <c:baseTimeUnit val="years"/>
      </c:dateAx>
      <c:valAx>
        <c:axId val="27724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宮城県　仙台市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政令市等</v>
      </c>
      <c r="X8" s="73"/>
      <c r="Y8" s="73"/>
      <c r="Z8" s="73"/>
      <c r="AA8" s="73"/>
      <c r="AB8" s="73"/>
      <c r="AC8" s="73"/>
      <c r="AD8" s="74" t="s">
        <v>122</v>
      </c>
      <c r="AE8" s="74"/>
      <c r="AF8" s="74"/>
      <c r="AG8" s="74"/>
      <c r="AH8" s="74"/>
      <c r="AI8" s="74"/>
      <c r="AJ8" s="74"/>
      <c r="AK8" s="4"/>
      <c r="AL8" s="68">
        <f>データ!S6</f>
        <v>1058517</v>
      </c>
      <c r="AM8" s="68"/>
      <c r="AN8" s="68"/>
      <c r="AO8" s="68"/>
      <c r="AP8" s="68"/>
      <c r="AQ8" s="68"/>
      <c r="AR8" s="68"/>
      <c r="AS8" s="68"/>
      <c r="AT8" s="67">
        <f>データ!T6</f>
        <v>786.3</v>
      </c>
      <c r="AU8" s="67"/>
      <c r="AV8" s="67"/>
      <c r="AW8" s="67"/>
      <c r="AX8" s="67"/>
      <c r="AY8" s="67"/>
      <c r="AZ8" s="67"/>
      <c r="BA8" s="67"/>
      <c r="BB8" s="67">
        <f>データ!U6</f>
        <v>1346.2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65.73</v>
      </c>
      <c r="J10" s="67"/>
      <c r="K10" s="67"/>
      <c r="L10" s="67"/>
      <c r="M10" s="67"/>
      <c r="N10" s="67"/>
      <c r="O10" s="67"/>
      <c r="P10" s="67">
        <f>データ!P6</f>
        <v>97.71</v>
      </c>
      <c r="Q10" s="67"/>
      <c r="R10" s="67"/>
      <c r="S10" s="67"/>
      <c r="T10" s="67"/>
      <c r="U10" s="67"/>
      <c r="V10" s="67"/>
      <c r="W10" s="67">
        <f>データ!Q6</f>
        <v>85.05</v>
      </c>
      <c r="X10" s="67"/>
      <c r="Y10" s="67"/>
      <c r="Z10" s="67"/>
      <c r="AA10" s="67"/>
      <c r="AB10" s="67"/>
      <c r="AC10" s="67"/>
      <c r="AD10" s="68">
        <f>データ!R6</f>
        <v>1882</v>
      </c>
      <c r="AE10" s="68"/>
      <c r="AF10" s="68"/>
      <c r="AG10" s="68"/>
      <c r="AH10" s="68"/>
      <c r="AI10" s="68"/>
      <c r="AJ10" s="68"/>
      <c r="AK10" s="2"/>
      <c r="AL10" s="68">
        <f>データ!V6</f>
        <v>1029561</v>
      </c>
      <c r="AM10" s="68"/>
      <c r="AN10" s="68"/>
      <c r="AO10" s="68"/>
      <c r="AP10" s="68"/>
      <c r="AQ10" s="68"/>
      <c r="AR10" s="68"/>
      <c r="AS10" s="68"/>
      <c r="AT10" s="67">
        <f>データ!W6</f>
        <v>167.6</v>
      </c>
      <c r="AU10" s="67"/>
      <c r="AV10" s="67"/>
      <c r="AW10" s="67"/>
      <c r="AX10" s="67"/>
      <c r="AY10" s="67"/>
      <c r="AZ10" s="67"/>
      <c r="BA10" s="67"/>
      <c r="BB10" s="67">
        <f>データ!X6</f>
        <v>6142.97</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41009</v>
      </c>
      <c r="D6" s="34">
        <f t="shared" si="3"/>
        <v>46</v>
      </c>
      <c r="E6" s="34">
        <f t="shared" si="3"/>
        <v>17</v>
      </c>
      <c r="F6" s="34">
        <f t="shared" si="3"/>
        <v>1</v>
      </c>
      <c r="G6" s="34">
        <f t="shared" si="3"/>
        <v>0</v>
      </c>
      <c r="H6" s="34" t="str">
        <f t="shared" si="3"/>
        <v>宮城県　仙台市</v>
      </c>
      <c r="I6" s="34" t="str">
        <f t="shared" si="3"/>
        <v>法適用</v>
      </c>
      <c r="J6" s="34" t="str">
        <f t="shared" si="3"/>
        <v>下水道事業</v>
      </c>
      <c r="K6" s="34" t="str">
        <f t="shared" si="3"/>
        <v>公共下水道</v>
      </c>
      <c r="L6" s="34" t="str">
        <f t="shared" si="3"/>
        <v>政令市等</v>
      </c>
      <c r="M6" s="34">
        <f t="shared" si="3"/>
        <v>0</v>
      </c>
      <c r="N6" s="35" t="str">
        <f t="shared" si="3"/>
        <v>-</v>
      </c>
      <c r="O6" s="35">
        <f t="shared" si="3"/>
        <v>65.73</v>
      </c>
      <c r="P6" s="35">
        <f t="shared" si="3"/>
        <v>97.71</v>
      </c>
      <c r="Q6" s="35">
        <f t="shared" si="3"/>
        <v>85.05</v>
      </c>
      <c r="R6" s="35">
        <f t="shared" si="3"/>
        <v>1882</v>
      </c>
      <c r="S6" s="35">
        <f t="shared" si="3"/>
        <v>1058517</v>
      </c>
      <c r="T6" s="35">
        <f t="shared" si="3"/>
        <v>786.3</v>
      </c>
      <c r="U6" s="35">
        <f t="shared" si="3"/>
        <v>1346.2</v>
      </c>
      <c r="V6" s="35">
        <f t="shared" si="3"/>
        <v>1029561</v>
      </c>
      <c r="W6" s="35">
        <f t="shared" si="3"/>
        <v>167.6</v>
      </c>
      <c r="X6" s="35">
        <f t="shared" si="3"/>
        <v>6142.97</v>
      </c>
      <c r="Y6" s="36">
        <f>IF(Y7="",NA(),Y7)</f>
        <v>110.55</v>
      </c>
      <c r="Z6" s="36">
        <f t="shared" ref="Z6:AH6" si="4">IF(Z7="",NA(),Z7)</f>
        <v>117.21</v>
      </c>
      <c r="AA6" s="36">
        <f t="shared" si="4"/>
        <v>112.27</v>
      </c>
      <c r="AB6" s="36">
        <f t="shared" si="4"/>
        <v>113.49</v>
      </c>
      <c r="AC6" s="36">
        <f t="shared" si="4"/>
        <v>112.89</v>
      </c>
      <c r="AD6" s="36">
        <f t="shared" si="4"/>
        <v>105.85</v>
      </c>
      <c r="AE6" s="36">
        <f t="shared" si="4"/>
        <v>106.98</v>
      </c>
      <c r="AF6" s="36">
        <f t="shared" si="4"/>
        <v>108.24</v>
      </c>
      <c r="AG6" s="36">
        <f t="shared" si="4"/>
        <v>108.59</v>
      </c>
      <c r="AH6" s="36">
        <f t="shared" si="4"/>
        <v>109.1</v>
      </c>
      <c r="AI6" s="35" t="str">
        <f>IF(AI7="","",IF(AI7="-","【-】","【"&amp;SUBSTITUTE(TEXT(AI7,"#,##0.00"),"-","△")&amp;"】"))</f>
        <v>【108.57】</v>
      </c>
      <c r="AJ6" s="36">
        <f>IF(AJ7="",NA(),AJ7)</f>
        <v>20.440000000000001</v>
      </c>
      <c r="AK6" s="36">
        <f t="shared" ref="AK6:AS6" si="5">IF(AK7="",NA(),AK7)</f>
        <v>12.09</v>
      </c>
      <c r="AL6" s="36">
        <f t="shared" si="5"/>
        <v>1.38</v>
      </c>
      <c r="AM6" s="35">
        <f t="shared" si="5"/>
        <v>0</v>
      </c>
      <c r="AN6" s="35">
        <f t="shared" si="5"/>
        <v>0</v>
      </c>
      <c r="AO6" s="36">
        <f t="shared" si="5"/>
        <v>5.72</v>
      </c>
      <c r="AP6" s="36">
        <f t="shared" si="5"/>
        <v>4.09</v>
      </c>
      <c r="AQ6" s="36">
        <f t="shared" si="5"/>
        <v>0.61</v>
      </c>
      <c r="AR6" s="36">
        <f t="shared" si="5"/>
        <v>0.54</v>
      </c>
      <c r="AS6" s="36">
        <f t="shared" si="5"/>
        <v>0.36</v>
      </c>
      <c r="AT6" s="35" t="str">
        <f>IF(AT7="","",IF(AT7="-","【-】","【"&amp;SUBSTITUTE(TEXT(AT7,"#,##0.00"),"-","△")&amp;"】"))</f>
        <v>【4.38】</v>
      </c>
      <c r="AU6" s="36">
        <f>IF(AU7="",NA(),AU7)</f>
        <v>179.29</v>
      </c>
      <c r="AV6" s="36">
        <f t="shared" ref="AV6:BD6" si="6">IF(AV7="",NA(),AV7)</f>
        <v>267.93</v>
      </c>
      <c r="AW6" s="36">
        <f t="shared" si="6"/>
        <v>77.03</v>
      </c>
      <c r="AX6" s="36">
        <f t="shared" si="6"/>
        <v>78.42</v>
      </c>
      <c r="AY6" s="36">
        <f t="shared" si="6"/>
        <v>82.51</v>
      </c>
      <c r="AZ6" s="36">
        <f t="shared" si="6"/>
        <v>182.39</v>
      </c>
      <c r="BA6" s="36">
        <f t="shared" si="6"/>
        <v>187.05</v>
      </c>
      <c r="BB6" s="36">
        <f t="shared" si="6"/>
        <v>55.68</v>
      </c>
      <c r="BC6" s="36">
        <f t="shared" si="6"/>
        <v>56.18</v>
      </c>
      <c r="BD6" s="36">
        <f t="shared" si="6"/>
        <v>59.45</v>
      </c>
      <c r="BE6" s="35" t="str">
        <f>IF(BE7="","",IF(BE7="-","【-】","【"&amp;SUBSTITUTE(TEXT(BE7,"#,##0.00"),"-","△")&amp;"】"))</f>
        <v>【59.95】</v>
      </c>
      <c r="BF6" s="36">
        <f>IF(BF7="",NA(),BF7)</f>
        <v>782.06</v>
      </c>
      <c r="BG6" s="36">
        <f t="shared" ref="BG6:BO6" si="7">IF(BG7="",NA(),BG7)</f>
        <v>743.91</v>
      </c>
      <c r="BH6" s="36">
        <f t="shared" si="7"/>
        <v>720.95</v>
      </c>
      <c r="BI6" s="36">
        <f t="shared" si="7"/>
        <v>700.81</v>
      </c>
      <c r="BJ6" s="36">
        <f t="shared" si="7"/>
        <v>686.4</v>
      </c>
      <c r="BK6" s="36">
        <f t="shared" si="7"/>
        <v>671.46</v>
      </c>
      <c r="BL6" s="36">
        <f t="shared" si="7"/>
        <v>644.47</v>
      </c>
      <c r="BM6" s="36">
        <f t="shared" si="7"/>
        <v>627.59</v>
      </c>
      <c r="BN6" s="36">
        <f t="shared" si="7"/>
        <v>594.09</v>
      </c>
      <c r="BO6" s="36">
        <f t="shared" si="7"/>
        <v>576.02</v>
      </c>
      <c r="BP6" s="35" t="str">
        <f>IF(BP7="","",IF(BP7="-","【-】","【"&amp;SUBSTITUTE(TEXT(BP7,"#,##0.00"),"-","△")&amp;"】"))</f>
        <v>【728.30】</v>
      </c>
      <c r="BQ6" s="36">
        <f>IF(BQ7="",NA(),BQ7)</f>
        <v>111.41</v>
      </c>
      <c r="BR6" s="36">
        <f t="shared" ref="BR6:BZ6" si="8">IF(BR7="",NA(),BR7)</f>
        <v>121.77</v>
      </c>
      <c r="BS6" s="36">
        <f t="shared" si="8"/>
        <v>127.54</v>
      </c>
      <c r="BT6" s="36">
        <f t="shared" si="8"/>
        <v>193.34</v>
      </c>
      <c r="BU6" s="36">
        <f t="shared" si="8"/>
        <v>126.15</v>
      </c>
      <c r="BV6" s="36">
        <f t="shared" si="8"/>
        <v>107.64</v>
      </c>
      <c r="BW6" s="36">
        <f t="shared" si="8"/>
        <v>109.25</v>
      </c>
      <c r="BX6" s="36">
        <f t="shared" si="8"/>
        <v>113.93</v>
      </c>
      <c r="BY6" s="36">
        <f t="shared" si="8"/>
        <v>114.03</v>
      </c>
      <c r="BZ6" s="36">
        <f t="shared" si="8"/>
        <v>113.34</v>
      </c>
      <c r="CA6" s="35" t="str">
        <f>IF(CA7="","",IF(CA7="-","【-】","【"&amp;SUBSTITUTE(TEXT(CA7,"#,##0.00"),"-","△")&amp;"】"))</f>
        <v>【100.04】</v>
      </c>
      <c r="CB6" s="36">
        <f>IF(CB7="",NA(),CB7)</f>
        <v>134.76</v>
      </c>
      <c r="CC6" s="36">
        <f t="shared" ref="CC6:CK6" si="9">IF(CC7="",NA(),CC7)</f>
        <v>122.97</v>
      </c>
      <c r="CD6" s="36">
        <f t="shared" si="9"/>
        <v>117.09</v>
      </c>
      <c r="CE6" s="36">
        <f t="shared" si="9"/>
        <v>77.23</v>
      </c>
      <c r="CF6" s="36">
        <f t="shared" si="9"/>
        <v>118.15</v>
      </c>
      <c r="CG6" s="36">
        <f t="shared" si="9"/>
        <v>123.36</v>
      </c>
      <c r="CH6" s="36">
        <f t="shared" si="9"/>
        <v>121.96</v>
      </c>
      <c r="CI6" s="36">
        <f t="shared" si="9"/>
        <v>116.77</v>
      </c>
      <c r="CJ6" s="36">
        <f t="shared" si="9"/>
        <v>116.93</v>
      </c>
      <c r="CK6" s="36">
        <f t="shared" si="9"/>
        <v>117.4</v>
      </c>
      <c r="CL6" s="35" t="str">
        <f>IF(CL7="","",IF(CL7="-","【-】","【"&amp;SUBSTITUTE(TEXT(CL7,"#,##0.00"),"-","△")&amp;"】"))</f>
        <v>【137.82】</v>
      </c>
      <c r="CM6" s="36">
        <f>IF(CM7="",NA(),CM7)</f>
        <v>1142.67</v>
      </c>
      <c r="CN6" s="36">
        <f t="shared" ref="CN6:CV6" si="10">IF(CN7="",NA(),CN7)</f>
        <v>85.87</v>
      </c>
      <c r="CO6" s="36">
        <f t="shared" si="10"/>
        <v>89.32</v>
      </c>
      <c r="CP6" s="36">
        <f t="shared" si="10"/>
        <v>87.16</v>
      </c>
      <c r="CQ6" s="36">
        <f t="shared" si="10"/>
        <v>86.78</v>
      </c>
      <c r="CR6" s="36">
        <f t="shared" si="10"/>
        <v>57.95</v>
      </c>
      <c r="CS6" s="36">
        <f t="shared" si="10"/>
        <v>59.8</v>
      </c>
      <c r="CT6" s="36">
        <f t="shared" si="10"/>
        <v>59.58</v>
      </c>
      <c r="CU6" s="36">
        <f t="shared" si="10"/>
        <v>58.79</v>
      </c>
      <c r="CV6" s="36">
        <f t="shared" si="10"/>
        <v>59.16</v>
      </c>
      <c r="CW6" s="35" t="str">
        <f>IF(CW7="","",IF(CW7="-","【-】","【"&amp;SUBSTITUTE(TEXT(CW7,"#,##0.00"),"-","△")&amp;"】"))</f>
        <v>【60.09】</v>
      </c>
      <c r="CX6" s="36">
        <f>IF(CX7="",NA(),CX7)</f>
        <v>99.3</v>
      </c>
      <c r="CY6" s="36">
        <f t="shared" ref="CY6:DG6" si="11">IF(CY7="",NA(),CY7)</f>
        <v>99.39</v>
      </c>
      <c r="CZ6" s="36">
        <f t="shared" si="11"/>
        <v>99.52</v>
      </c>
      <c r="DA6" s="36">
        <f t="shared" si="11"/>
        <v>99.53</v>
      </c>
      <c r="DB6" s="36">
        <f t="shared" si="11"/>
        <v>99.61</v>
      </c>
      <c r="DC6" s="36">
        <f t="shared" si="11"/>
        <v>98.56</v>
      </c>
      <c r="DD6" s="36">
        <f t="shared" si="11"/>
        <v>98.64</v>
      </c>
      <c r="DE6" s="36">
        <f t="shared" si="11"/>
        <v>98.71</v>
      </c>
      <c r="DF6" s="36">
        <f t="shared" si="11"/>
        <v>98.76</v>
      </c>
      <c r="DG6" s="36">
        <f t="shared" si="11"/>
        <v>98.86</v>
      </c>
      <c r="DH6" s="35" t="str">
        <f>IF(DH7="","",IF(DH7="-","【-】","【"&amp;SUBSTITUTE(TEXT(DH7,"#,##0.00"),"-","△")&amp;"】"))</f>
        <v>【94.90】</v>
      </c>
      <c r="DI6" s="36">
        <f>IF(DI7="",NA(),DI7)</f>
        <v>17.16</v>
      </c>
      <c r="DJ6" s="36">
        <f t="shared" ref="DJ6:DR6" si="12">IF(DJ7="",NA(),DJ7)</f>
        <v>18</v>
      </c>
      <c r="DK6" s="36">
        <f t="shared" si="12"/>
        <v>40.130000000000003</v>
      </c>
      <c r="DL6" s="36">
        <f t="shared" si="12"/>
        <v>40.6</v>
      </c>
      <c r="DM6" s="36">
        <f t="shared" si="12"/>
        <v>39.94</v>
      </c>
      <c r="DN6" s="36">
        <f t="shared" si="12"/>
        <v>30.56</v>
      </c>
      <c r="DO6" s="36">
        <f t="shared" si="12"/>
        <v>31.06</v>
      </c>
      <c r="DP6" s="36">
        <f t="shared" si="12"/>
        <v>42</v>
      </c>
      <c r="DQ6" s="36">
        <f t="shared" si="12"/>
        <v>43.2</v>
      </c>
      <c r="DR6" s="36">
        <f t="shared" si="12"/>
        <v>44.55</v>
      </c>
      <c r="DS6" s="35" t="str">
        <f>IF(DS7="","",IF(DS7="-","【-】","【"&amp;SUBSTITUTE(TEXT(DS7,"#,##0.00"),"-","△")&amp;"】"))</f>
        <v>【37.36】</v>
      </c>
      <c r="DT6" s="36">
        <f>IF(DT7="",NA(),DT7)</f>
        <v>3.77</v>
      </c>
      <c r="DU6" s="36">
        <f t="shared" ref="DU6:EC6" si="13">IF(DU7="",NA(),DU7)</f>
        <v>4.08</v>
      </c>
      <c r="DV6" s="36">
        <f t="shared" si="13"/>
        <v>4.47</v>
      </c>
      <c r="DW6" s="35">
        <f t="shared" si="13"/>
        <v>0</v>
      </c>
      <c r="DX6" s="36">
        <f t="shared" si="13"/>
        <v>5.43</v>
      </c>
      <c r="DY6" s="36">
        <f t="shared" si="13"/>
        <v>6.24</v>
      </c>
      <c r="DZ6" s="36">
        <f t="shared" si="13"/>
        <v>6.43</v>
      </c>
      <c r="EA6" s="36">
        <f t="shared" si="13"/>
        <v>6.95</v>
      </c>
      <c r="EB6" s="36">
        <f t="shared" si="13"/>
        <v>7.39</v>
      </c>
      <c r="EC6" s="36">
        <f t="shared" si="13"/>
        <v>8.25</v>
      </c>
      <c r="ED6" s="35" t="str">
        <f>IF(ED7="","",IF(ED7="-","【-】","【"&amp;SUBSTITUTE(TEXT(ED7,"#,##0.00"),"-","△")&amp;"】"))</f>
        <v>【4.96】</v>
      </c>
      <c r="EE6" s="36">
        <f>IF(EE7="",NA(),EE7)</f>
        <v>0.22</v>
      </c>
      <c r="EF6" s="36">
        <f t="shared" ref="EF6:EN6" si="14">IF(EF7="",NA(),EF7)</f>
        <v>0.13</v>
      </c>
      <c r="EG6" s="36">
        <f t="shared" si="14"/>
        <v>0.08</v>
      </c>
      <c r="EH6" s="35">
        <f t="shared" si="14"/>
        <v>0</v>
      </c>
      <c r="EI6" s="36">
        <f t="shared" si="14"/>
        <v>0.1</v>
      </c>
      <c r="EJ6" s="36">
        <f t="shared" si="14"/>
        <v>0.35</v>
      </c>
      <c r="EK6" s="36">
        <f t="shared" si="14"/>
        <v>0.37</v>
      </c>
      <c r="EL6" s="36">
        <f t="shared" si="14"/>
        <v>0.38</v>
      </c>
      <c r="EM6" s="36">
        <f t="shared" si="14"/>
        <v>0.35</v>
      </c>
      <c r="EN6" s="36">
        <f t="shared" si="14"/>
        <v>0.39</v>
      </c>
      <c r="EO6" s="35" t="str">
        <f>IF(EO7="","",IF(EO7="-","【-】","【"&amp;SUBSTITUTE(TEXT(EO7,"#,##0.00"),"-","△")&amp;"】"))</f>
        <v>【0.27】</v>
      </c>
    </row>
    <row r="7" spans="1:148" s="37" customFormat="1">
      <c r="A7" s="29"/>
      <c r="B7" s="38">
        <v>2016</v>
      </c>
      <c r="C7" s="38">
        <v>41009</v>
      </c>
      <c r="D7" s="38">
        <v>46</v>
      </c>
      <c r="E7" s="38">
        <v>17</v>
      </c>
      <c r="F7" s="38">
        <v>1</v>
      </c>
      <c r="G7" s="38">
        <v>0</v>
      </c>
      <c r="H7" s="38" t="s">
        <v>108</v>
      </c>
      <c r="I7" s="38" t="s">
        <v>109</v>
      </c>
      <c r="J7" s="38" t="s">
        <v>110</v>
      </c>
      <c r="K7" s="38" t="s">
        <v>111</v>
      </c>
      <c r="L7" s="38" t="s">
        <v>112</v>
      </c>
      <c r="M7" s="38"/>
      <c r="N7" s="39" t="s">
        <v>113</v>
      </c>
      <c r="O7" s="39">
        <v>65.73</v>
      </c>
      <c r="P7" s="39">
        <v>97.71</v>
      </c>
      <c r="Q7" s="39">
        <v>85.05</v>
      </c>
      <c r="R7" s="39">
        <v>1882</v>
      </c>
      <c r="S7" s="39">
        <v>1058517</v>
      </c>
      <c r="T7" s="39">
        <v>786.3</v>
      </c>
      <c r="U7" s="39">
        <v>1346.2</v>
      </c>
      <c r="V7" s="39">
        <v>1029561</v>
      </c>
      <c r="W7" s="39">
        <v>167.6</v>
      </c>
      <c r="X7" s="39">
        <v>6142.97</v>
      </c>
      <c r="Y7" s="39">
        <v>110.55</v>
      </c>
      <c r="Z7" s="39">
        <v>117.21</v>
      </c>
      <c r="AA7" s="39">
        <v>112.27</v>
      </c>
      <c r="AB7" s="39">
        <v>113.49</v>
      </c>
      <c r="AC7" s="39">
        <v>112.89</v>
      </c>
      <c r="AD7" s="39">
        <v>105.85</v>
      </c>
      <c r="AE7" s="39">
        <v>106.98</v>
      </c>
      <c r="AF7" s="39">
        <v>108.24</v>
      </c>
      <c r="AG7" s="39">
        <v>108.59</v>
      </c>
      <c r="AH7" s="39">
        <v>109.1</v>
      </c>
      <c r="AI7" s="39">
        <v>108.57</v>
      </c>
      <c r="AJ7" s="39">
        <v>20.440000000000001</v>
      </c>
      <c r="AK7" s="39">
        <v>12.09</v>
      </c>
      <c r="AL7" s="39">
        <v>1.38</v>
      </c>
      <c r="AM7" s="39">
        <v>0</v>
      </c>
      <c r="AN7" s="39">
        <v>0</v>
      </c>
      <c r="AO7" s="39">
        <v>5.72</v>
      </c>
      <c r="AP7" s="39">
        <v>4.09</v>
      </c>
      <c r="AQ7" s="39">
        <v>0.61</v>
      </c>
      <c r="AR7" s="39">
        <v>0.54</v>
      </c>
      <c r="AS7" s="39">
        <v>0.36</v>
      </c>
      <c r="AT7" s="39">
        <v>4.38</v>
      </c>
      <c r="AU7" s="39">
        <v>179.29</v>
      </c>
      <c r="AV7" s="39">
        <v>267.93</v>
      </c>
      <c r="AW7" s="39">
        <v>77.03</v>
      </c>
      <c r="AX7" s="39">
        <v>78.42</v>
      </c>
      <c r="AY7" s="39">
        <v>82.51</v>
      </c>
      <c r="AZ7" s="39">
        <v>182.39</v>
      </c>
      <c r="BA7" s="39">
        <v>187.05</v>
      </c>
      <c r="BB7" s="39">
        <v>55.68</v>
      </c>
      <c r="BC7" s="39">
        <v>56.18</v>
      </c>
      <c r="BD7" s="39">
        <v>59.45</v>
      </c>
      <c r="BE7" s="39">
        <v>59.95</v>
      </c>
      <c r="BF7" s="39">
        <v>782.06</v>
      </c>
      <c r="BG7" s="39">
        <v>743.91</v>
      </c>
      <c r="BH7" s="39">
        <v>720.95</v>
      </c>
      <c r="BI7" s="39">
        <v>700.81</v>
      </c>
      <c r="BJ7" s="39">
        <v>686.4</v>
      </c>
      <c r="BK7" s="39">
        <v>671.46</v>
      </c>
      <c r="BL7" s="39">
        <v>644.47</v>
      </c>
      <c r="BM7" s="39">
        <v>627.59</v>
      </c>
      <c r="BN7" s="39">
        <v>594.09</v>
      </c>
      <c r="BO7" s="39">
        <v>576.02</v>
      </c>
      <c r="BP7" s="39">
        <v>728.3</v>
      </c>
      <c r="BQ7" s="39">
        <v>111.41</v>
      </c>
      <c r="BR7" s="39">
        <v>121.77</v>
      </c>
      <c r="BS7" s="39">
        <v>127.54</v>
      </c>
      <c r="BT7" s="39">
        <v>193.34</v>
      </c>
      <c r="BU7" s="39">
        <v>126.15</v>
      </c>
      <c r="BV7" s="39">
        <v>107.64</v>
      </c>
      <c r="BW7" s="39">
        <v>109.25</v>
      </c>
      <c r="BX7" s="39">
        <v>113.93</v>
      </c>
      <c r="BY7" s="39">
        <v>114.03</v>
      </c>
      <c r="BZ7" s="39">
        <v>113.34</v>
      </c>
      <c r="CA7" s="39">
        <v>100.04</v>
      </c>
      <c r="CB7" s="39">
        <v>134.76</v>
      </c>
      <c r="CC7" s="39">
        <v>122.97</v>
      </c>
      <c r="CD7" s="39">
        <v>117.09</v>
      </c>
      <c r="CE7" s="39">
        <v>77.23</v>
      </c>
      <c r="CF7" s="39">
        <v>118.15</v>
      </c>
      <c r="CG7" s="39">
        <v>123.36</v>
      </c>
      <c r="CH7" s="39">
        <v>121.96</v>
      </c>
      <c r="CI7" s="39">
        <v>116.77</v>
      </c>
      <c r="CJ7" s="39">
        <v>116.93</v>
      </c>
      <c r="CK7" s="39">
        <v>117.4</v>
      </c>
      <c r="CL7" s="39">
        <v>137.82</v>
      </c>
      <c r="CM7" s="39">
        <v>1142.67</v>
      </c>
      <c r="CN7" s="39">
        <v>85.87</v>
      </c>
      <c r="CO7" s="39">
        <v>89.32</v>
      </c>
      <c r="CP7" s="39">
        <v>87.16</v>
      </c>
      <c r="CQ7" s="39">
        <v>86.78</v>
      </c>
      <c r="CR7" s="39">
        <v>57.95</v>
      </c>
      <c r="CS7" s="39">
        <v>59.8</v>
      </c>
      <c r="CT7" s="39">
        <v>59.58</v>
      </c>
      <c r="CU7" s="39">
        <v>58.79</v>
      </c>
      <c r="CV7" s="39">
        <v>59.16</v>
      </c>
      <c r="CW7" s="39">
        <v>60.09</v>
      </c>
      <c r="CX7" s="39">
        <v>99.3</v>
      </c>
      <c r="CY7" s="39">
        <v>99.39</v>
      </c>
      <c r="CZ7" s="39">
        <v>99.52</v>
      </c>
      <c r="DA7" s="39">
        <v>99.53</v>
      </c>
      <c r="DB7" s="39">
        <v>99.61</v>
      </c>
      <c r="DC7" s="39">
        <v>98.56</v>
      </c>
      <c r="DD7" s="39">
        <v>98.64</v>
      </c>
      <c r="DE7" s="39">
        <v>98.71</v>
      </c>
      <c r="DF7" s="39">
        <v>98.76</v>
      </c>
      <c r="DG7" s="39">
        <v>98.86</v>
      </c>
      <c r="DH7" s="39">
        <v>94.9</v>
      </c>
      <c r="DI7" s="39">
        <v>17.16</v>
      </c>
      <c r="DJ7" s="39">
        <v>18</v>
      </c>
      <c r="DK7" s="39">
        <v>40.130000000000003</v>
      </c>
      <c r="DL7" s="39">
        <v>40.6</v>
      </c>
      <c r="DM7" s="39">
        <v>39.94</v>
      </c>
      <c r="DN7" s="39">
        <v>30.56</v>
      </c>
      <c r="DO7" s="39">
        <v>31.06</v>
      </c>
      <c r="DP7" s="39">
        <v>42</v>
      </c>
      <c r="DQ7" s="39">
        <v>43.2</v>
      </c>
      <c r="DR7" s="39">
        <v>44.55</v>
      </c>
      <c r="DS7" s="39">
        <v>37.36</v>
      </c>
      <c r="DT7" s="39">
        <v>3.77</v>
      </c>
      <c r="DU7" s="39">
        <v>4.08</v>
      </c>
      <c r="DV7" s="39">
        <v>4.47</v>
      </c>
      <c r="DW7" s="39">
        <v>0</v>
      </c>
      <c r="DX7" s="39">
        <v>5.43</v>
      </c>
      <c r="DY7" s="39">
        <v>6.24</v>
      </c>
      <c r="DZ7" s="39">
        <v>6.43</v>
      </c>
      <c r="EA7" s="39">
        <v>6.95</v>
      </c>
      <c r="EB7" s="39">
        <v>7.39</v>
      </c>
      <c r="EC7" s="39">
        <v>8.25</v>
      </c>
      <c r="ED7" s="39">
        <v>4.96</v>
      </c>
      <c r="EE7" s="39">
        <v>0.22</v>
      </c>
      <c r="EF7" s="39">
        <v>0.13</v>
      </c>
      <c r="EG7" s="39">
        <v>0.08</v>
      </c>
      <c r="EH7" s="39">
        <v>0</v>
      </c>
      <c r="EI7" s="39">
        <v>0.1</v>
      </c>
      <c r="EJ7" s="39">
        <v>0.35</v>
      </c>
      <c r="EK7" s="39">
        <v>0.37</v>
      </c>
      <c r="EL7" s="39">
        <v>0.38</v>
      </c>
      <c r="EM7" s="39">
        <v>0.35</v>
      </c>
      <c r="EN7" s="39">
        <v>0.39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2017-12-25T01:49:54Z</dcterms:created>
  <dcterms:modified xsi:type="dcterms:W3CDTF">2018-02-22T15:08:46Z</dcterms:modified>
  <cp:category/>
</cp:coreProperties>
</file>