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B10" i="4" s="1"/>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E86" i="4"/>
  <c r="W10" i="4"/>
  <c r="BB8" i="4"/>
  <c r="AT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<sst xmlns="http://schemas.openxmlformats.org/spreadsheetml/2006/main" count="235" uniqueCount="123">
  <si>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</si>
  <si>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</si>
  <si>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</si>
  <si>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</si>
  <si>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</si>
  <si>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</si>
  <si>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</si>
  <si>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</si>
  <si>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</si>
  <si>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</si>
  <si>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</si>
  <si>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</si>
  <si>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</si>
  <si>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</si>
  <si>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</si>
  <si>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</si>
  <si>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</si>
  <si>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</si>
  <si>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</si>
  <si>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</si>
  <si>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</si>
  <si>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</si>
  <si>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</si>
  <si>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</si>
  <si>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</si>
  <si>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</si>
  <si>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</si>
  <si>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</si>
  <si>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</si>
  <si>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</si>
  <si>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</si>
  <si>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</si>
  <si>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</si>
  <si>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</si>
  <si>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</si>
  <si>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</si>
  <si>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</si>
  <si>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</si>
  <si>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</si>
  <si>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</si>
  <si>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</si>
  <si>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</si>
  <si>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</si>
  <si>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</si>
  <si>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</si>
  <si>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</si>
  <si>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</si>
  <si>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</si>
  <si>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</si>
  <si>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</si>
  <si>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</si>
  <si>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</si>
  <si>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</si>
  <si>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</si>
  <si>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</si>
  <si>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</si>
  <si>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</si>
  <si>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</si>
  <si>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</si>
  <si>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</si>
  <si>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</si>
  <si>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</si>
  <si>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</si>
  <si>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</si>
  <si>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</si>
  <si>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</si>
  <si>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</si>
  <si>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</si>
  <si>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</si>
  <si>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</si>
  <si>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</si>
  <si>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</si>
  <si>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</si>
  <si>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</si>
  <si>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</si>
  <si>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</si>
  <si>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</si>
  <si>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</si>
  <si>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</si>
  <si>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</si>
  <si>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</si>
  <si>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</si>
  <si>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</si>
  <si>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</si>
  <si>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</si>
  <si>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</si>
  <si>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</si>
  <si>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</si>
  <si>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</si>
  <si>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</si>
  <si>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</si>
  <si>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</si>
  <si>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</si>
  <si>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</si>
  <si>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</si>
  <si>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</si>
  <si>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</si>
  <si>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</si>
  <si>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</si>
  <si>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</si>
  <si>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</si>
  <si>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</si>
  <si>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</si>
  <si>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</si>
  <si>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</si>
  <si>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</si>
  <si>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</si>
  <si>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</si>
  <si>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仙台市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</si>
  <si>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</si>
  <si>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</si>
  <si>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</si>
  <si>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</si>
  <si>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</si>
  <si>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</si>
  <si>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</si>
  <si>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</si>
  <si>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</si>
  <si>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</si>
  <si>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本事業は、市街化区域外における事業であるため、対象地域の人口密度が低く、維持管理や設備投資などの費用を使用料収入で回収することが困難な状況となっています。
そのため、①経常収支比率や⑤経費回収率は100％を下回る値で推移しております。
ただし、過去に高金利で借り入れた企業債の償還が順次進むため、支払利息の減少により費用が減少し、今後の経営状況の改善が一定程度見込まれます。
この他、⑦施設利用率は他団体と比較して低い値で推移しており、より適正な施設規模について検討する必要があります。
</t>
    <phoneticPr fontId="4"/>
  </si>
  <si>
    <t>法定耐用年数を過ぎた管渠がないことから、②管渠老朽化率及び③管渠改善率については0で推移しています。
ただし、類似団体と比較して①有形固定資産減価償却率が高くなっており、管渠以外の施設を中心に老朽化が進んでいる状況にあります。</t>
    <phoneticPr fontId="4"/>
  </si>
  <si>
    <t xml:space="preserve">本事業の性質上、赤字経営となりやすい傾向にありますが、公共下水道を中心とした下水道事業全体で経営を行っているため、経営に問題は生じていません。
しかしながら、今後、施設の更新時期の到来による更新費用の増大が予測されるため、より適切な施設規模や更新時期について検討し、将来的なコストの抑制を図るなど、経営状況の改善に努める必要があります。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</si>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</sst>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5168"/>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53375168"/>
        <c:axId val="453373208"/>
      </c:lineChart>
      <c:dateAx>
        <c:axId val="453375168"/>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87.09</c:v>
                </c:pt>
                <c:pt idx="1">
                  <c:v>86.18</c:v>
                </c:pt>
                <c:pt idx="2">
                  <c:v>97.15</c:v>
                </c:pt>
                <c:pt idx="3">
                  <c:v>97.42</c:v>
                </c:pt>
                <c:pt idx="4">
                  <c:v>82.83</c:v>
                </c:pt>
              </c:numCache>
            </c:numRef>
          </c:val>
        </c:ser>
        <c:dLbls>
          <c:showLegendKey val="0"/>
          <c:showVal val="0"/>
          <c:showCatName val="0"/>
          <c:showSerName val="0"/>
          <c:showPercent val="0"/>
          <c:showBubbleSize val="0"/>
        </c:dLbls>
        <c:gapWidth val="150"/>
        <c:axId val="501692832"/>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501692832"/>
        <c:axId val="501691656"/>
      </c:lineChart>
      <c:dateAx>
        <c:axId val="501692832"/>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23.66</c:v>
                </c:pt>
                <c:pt idx="1">
                  <c:v>25.69</c:v>
                </c:pt>
                <c:pt idx="2">
                  <c:v>41.48</c:v>
                </c:pt>
                <c:pt idx="3">
                  <c:v>43.81</c:v>
                </c:pt>
                <c:pt idx="4">
                  <c:v>45.66</c:v>
                </c:pt>
              </c:numCache>
            </c:numRef>
          </c:val>
        </c:ser>
        <c:dLbls>
          <c:showLegendKey val="0"/>
          <c:showVal val="0"/>
          <c:showCatName val="0"/>
          <c:showSerName val="0"/>
          <c:showPercent val="0"/>
          <c:showBubbleSize val="0"/>
        </c:dLbls>
        <c:gapWidth val="150"/>
        <c:axId val="501693224"/>
        <c:axId val="50169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501693224"/>
        <c:axId val="501693616"/>
      </c:lineChart>
      <c:dateAx>
        <c:axId val="501693224"/>
        <c:scaling>
          <c:orientation val="minMax"/>
        </c:scaling>
        <c:delete val="1"/>
        <c:axPos val="b"/>
        <c:numFmt formatCode="ge" sourceLinked="1"/>
        <c:majorTickMark val="none"/>
        <c:minorTickMark val="none"/>
        <c:tickLblPos val="none"/>
        <c:crossAx val="501693616"/>
        <c:crosses val="autoZero"/>
        <c:auto val="1"/>
        <c:lblOffset val="100"/>
        <c:baseTimeUnit val="years"/>
      </c:dateAx>
      <c:valAx>
        <c:axId val="5016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4792"/>
        <c:axId val="5016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501694792"/>
        <c:axId val="501690872"/>
      </c:lineChart>
      <c:dateAx>
        <c:axId val="501694792"/>
        <c:scaling>
          <c:orientation val="minMax"/>
        </c:scaling>
        <c:delete val="1"/>
        <c:axPos val="b"/>
        <c:numFmt formatCode="ge" sourceLinked="1"/>
        <c:majorTickMark val="none"/>
        <c:minorTickMark val="none"/>
        <c:tickLblPos val="none"/>
        <c:crossAx val="501690872"/>
        <c:crosses val="autoZero"/>
        <c:auto val="1"/>
        <c:lblOffset val="100"/>
        <c:baseTimeUnit val="years"/>
      </c:dateAx>
      <c:valAx>
        <c:axId val="5016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20.29</c:v>
                </c:pt>
                <c:pt idx="1">
                  <c:v>21.62</c:v>
                </c:pt>
                <c:pt idx="2">
                  <c:v>5.25</c:v>
                </c:pt>
                <c:pt idx="3">
                  <c:v>4.28</c:v>
                </c:pt>
                <c:pt idx="4">
                  <c:v>29.26</c:v>
                </c:pt>
              </c:numCache>
            </c:numRef>
          </c:val>
        </c:ser>
        <c:dLbls>
          <c:showLegendKey val="0"/>
          <c:showVal val="0"/>
          <c:showCatName val="0"/>
          <c:showSerName val="0"/>
          <c:showPercent val="0"/>
          <c:showBubbleSize val="0"/>
        </c:dLbls>
        <c:gapWidth val="150"/>
        <c:axId val="277240536"/>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277240536"/>
        <c:axId val="277241712"/>
      </c:lineChart>
      <c:dateAx>
        <c:axId val="277240536"/>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7.96</c:v>
                </c:pt>
                <c:pt idx="1">
                  <c:v>14.14</c:v>
                </c:pt>
                <c:pt idx="2">
                  <c:v>-0.79</c:v>
                </c:pt>
                <c:pt idx="3">
                  <c:v>-36.29</c:v>
                </c:pt>
                <c:pt idx="4">
                  <c:v>46.69</c:v>
                </c:pt>
              </c:numCache>
            </c:numRef>
          </c:val>
        </c:ser>
        <c:dLbls>
          <c:showLegendKey val="0"/>
          <c:showVal val="0"/>
          <c:showCatName val="0"/>
          <c:showSerName val="0"/>
          <c:showPercent val="0"/>
          <c:showBubbleSize val="0"/>
        </c:dLbls>
        <c:gapWidth val="150"/>
        <c:axId val="277241320"/>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77241320"/>
        <c:axId val="277243280"/>
      </c:lineChart>
      <c:dateAx>
        <c:axId val="277241320"/>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883.62</c:v>
                </c:pt>
                <c:pt idx="1">
                  <c:v>875.75</c:v>
                </c:pt>
                <c:pt idx="2">
                  <c:v>879.96</c:v>
                </c:pt>
                <c:pt idx="3">
                  <c:v>754.67</c:v>
                </c:pt>
                <c:pt idx="4">
                  <c:v>790.94</c:v>
                </c:pt>
              </c:numCache>
            </c:numRef>
          </c:val>
        </c:ser>
        <c:dLbls>
          <c:showLegendKey val="0"/>
          <c:showVal val="0"/>
          <c:showCatName val="0"/>
          <c:showSerName val="0"/>
          <c:showPercent val="0"/>
          <c:showBubbleSize val="0"/>
        </c:dLbls>
        <c:gapWidth val="150"/>
        <c:axId val="277244456"/>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77244456"/>
        <c:axId val="277239360"/>
      </c:lineChart>
      <c:dateAx>
        <c:axId val="277244456"/>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85.72</c:v>
                </c:pt>
                <c:pt idx="1">
                  <c:v>82.56</c:v>
                </c:pt>
                <c:pt idx="2">
                  <c:v>95.77</c:v>
                </c:pt>
                <c:pt idx="3">
                  <c:v>94.92</c:v>
                </c:pt>
                <c:pt idx="4">
                  <c:v>76.95</c:v>
                </c:pt>
              </c:numCache>
            </c:numRef>
          </c:val>
        </c:ser>
        <c:dLbls>
          <c:showLegendKey val="0"/>
          <c:showVal val="0"/>
          <c:showCatName val="0"/>
          <c:showSerName val="0"/>
          <c:showPercent val="0"/>
          <c:showBubbleSize val="0"/>
        </c:dLbls>
        <c:gapWidth val="150"/>
        <c:axId val="492548384"/>
        <c:axId val="492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92548384"/>
        <c:axId val="492549952"/>
      </c:lineChart>
      <c:dateAx>
        <c:axId val="492548384"/>
        <c:scaling>
          <c:orientation val="minMax"/>
        </c:scaling>
        <c:delete val="1"/>
        <c:axPos val="b"/>
        <c:numFmt formatCode="ge" sourceLinked="1"/>
        <c:majorTickMark val="none"/>
        <c:minorTickMark val="none"/>
        <c:tickLblPos val="none"/>
        <c:crossAx val="492549952"/>
        <c:crosses val="autoZero"/>
        <c:auto val="1"/>
        <c:lblOffset val="100"/>
        <c:baseTimeUnit val="years"/>
      </c:dateAx>
      <c:valAx>
        <c:axId val="492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344.31</c:v>
                </c:pt>
                <c:pt idx="1">
                  <c:v>352.86</c:v>
                </c:pt>
                <c:pt idx="2">
                  <c:v>305.32</c:v>
                </c:pt>
                <c:pt idx="3">
                  <c:v>343.09</c:v>
                </c:pt>
                <c:pt idx="4">
                  <c:v>380.91</c:v>
                </c:pt>
              </c:numCache>
            </c:numRef>
          </c:val>
        </c:ser>
        <c:dLbls>
          <c:showLegendKey val="0"/>
          <c:showVal val="0"/>
          <c:showCatName val="0"/>
          <c:showSerName val="0"/>
          <c:showPercent val="0"/>
          <c:showBubbleSize val="0"/>
        </c:dLbls>
        <c:gapWidth val="150"/>
        <c:axId val="492550344"/>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92550344"/>
        <c:axId val="202185848"/>
      </c:lineChart>
      <c:dateAx>
        <c:axId val="492550344"/>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34.200000000000003</c:v>
                </c:pt>
                <c:pt idx="1">
                  <c:v>35.450000000000003</c:v>
                </c:pt>
                <c:pt idx="2">
                  <c:v>36.42</c:v>
                </c:pt>
                <c:pt idx="3">
                  <c:v>35.03</c:v>
                </c:pt>
                <c:pt idx="4">
                  <c:v>34.94</c:v>
                </c:pt>
              </c:numCache>
            </c:numRef>
          </c:val>
        </c:ser>
        <c:dLbls>
          <c:showLegendKey val="0"/>
          <c:showVal val="0"/>
          <c:showCatName val="0"/>
          <c:showSerName val="0"/>
          <c:showPercent val="0"/>
          <c:showBubbleSize val="0"/>
        </c:dLbls>
        <c:gapWidth val="150"/>
        <c:axId val="201078904"/>
        <c:axId val="46979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01078904"/>
        <c:axId val="469791888"/>
      </c:lineChart>
      <c:dateAx>
        <c:axId val="201078904"/>
        <c:scaling>
          <c:orientation val="minMax"/>
        </c:scaling>
        <c:delete val="1"/>
        <c:axPos val="b"/>
        <c:numFmt formatCode="ge" sourceLinked="1"/>
        <c:majorTickMark val="none"/>
        <c:minorTickMark val="none"/>
        <c:tickLblPos val="none"/>
        <c:crossAx val="469791888"/>
        <c:crosses val="autoZero"/>
        <c:auto val="1"/>
        <c:lblOffset val="100"/>
        <c:baseTimeUnit val="years"/>
      </c:dateAx>
      <c:valAx>
        <c:axId val="46979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91.19</c:v>
                </c:pt>
                <c:pt idx="1">
                  <c:v>92.29</c:v>
                </c:pt>
                <c:pt idx="2">
                  <c:v>93.18</c:v>
                </c:pt>
                <c:pt idx="3">
                  <c:v>93.53</c:v>
                </c:pt>
                <c:pt idx="4">
                  <c:v>94.33</c:v>
                </c:pt>
              </c:numCache>
            </c:numRef>
          </c:val>
        </c:ser>
        <c:dLbls>
          <c:showLegendKey val="0"/>
          <c:showVal val="0"/>
          <c:showCatName val="0"/>
          <c:showSerName val="0"/>
          <c:showPercent val="0"/>
          <c:showBubbleSize val="0"/>
        </c:dLbls>
        <c:gapWidth val="150"/>
        <c:axId val="469793064"/>
        <c:axId val="46979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69793064"/>
        <c:axId val="469793456"/>
      </c:lineChart>
      <c:dateAx>
        <c:axId val="469793064"/>
        <c:scaling>
          <c:orientation val="minMax"/>
        </c:scaling>
        <c:delete val="1"/>
        <c:axPos val="b"/>
        <c:numFmt formatCode="ge" sourceLinked="1"/>
        <c:majorTickMark val="none"/>
        <c:minorTickMark val="none"/>
        <c:tickLblPos val="none"/>
        <c:crossAx val="469793456"/>
        <c:crosses val="autoZero"/>
        <c:auto val="1"/>
        <c:lblOffset val="100"/>
        <c:baseTimeUnit val="years"/>
      </c:dateAx>
      <c:valAx>
        <c:axId val="46979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9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宮城県　仙台市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122</v>
      </c>
      <c r="AE8" s="74"/>
      <c r="AF8" s="74"/>
      <c r="AG8" s="74"/>
      <c r="AH8" s="74"/>
      <c r="AI8" s="74"/>
      <c r="AJ8" s="74"/>
      <c r="AK8" s="4"/>
      <c r="AL8" s="68">
        <f>データ!S6</f>
        <v>1058517</v>
      </c>
      <c r="AM8" s="68"/>
      <c r="AN8" s="68"/>
      <c r="AO8" s="68"/>
      <c r="AP8" s="68"/>
      <c r="AQ8" s="68"/>
      <c r="AR8" s="68"/>
      <c r="AS8" s="68"/>
      <c r="AT8" s="67">
        <f>データ!T6</f>
        <v>786.3</v>
      </c>
      <c r="AU8" s="67"/>
      <c r="AV8" s="67"/>
      <c r="AW8" s="67"/>
      <c r="AX8" s="67"/>
      <c r="AY8" s="67"/>
      <c r="AZ8" s="67"/>
      <c r="BA8" s="67"/>
      <c r="BB8" s="67">
        <f>データ!U6</f>
        <v>1346.2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44.57</v>
      </c>
      <c r="J10" s="67"/>
      <c r="K10" s="67"/>
      <c r="L10" s="67"/>
      <c r="M10" s="67"/>
      <c r="N10" s="67"/>
      <c r="O10" s="67"/>
      <c r="P10" s="67">
        <f>データ!P6</f>
        <v>0.39</v>
      </c>
      <c r="Q10" s="67"/>
      <c r="R10" s="67"/>
      <c r="S10" s="67"/>
      <c r="T10" s="67"/>
      <c r="U10" s="67"/>
      <c r="V10" s="67"/>
      <c r="W10" s="67">
        <f>データ!Q6</f>
        <v>88.83</v>
      </c>
      <c r="X10" s="67"/>
      <c r="Y10" s="67"/>
      <c r="Z10" s="67"/>
      <c r="AA10" s="67"/>
      <c r="AB10" s="67"/>
      <c r="AC10" s="67"/>
      <c r="AD10" s="68">
        <f>データ!R6</f>
        <v>1882</v>
      </c>
      <c r="AE10" s="68"/>
      <c r="AF10" s="68"/>
      <c r="AG10" s="68"/>
      <c r="AH10" s="68"/>
      <c r="AI10" s="68"/>
      <c r="AJ10" s="68"/>
      <c r="AK10" s="2"/>
      <c r="AL10" s="68">
        <f>データ!V6</f>
        <v>4075</v>
      </c>
      <c r="AM10" s="68"/>
      <c r="AN10" s="68"/>
      <c r="AO10" s="68"/>
      <c r="AP10" s="68"/>
      <c r="AQ10" s="68"/>
      <c r="AR10" s="68"/>
      <c r="AS10" s="68"/>
      <c r="AT10" s="67">
        <f>データ!W6</f>
        <v>1.86</v>
      </c>
      <c r="AU10" s="67"/>
      <c r="AV10" s="67"/>
      <c r="AW10" s="67"/>
      <c r="AX10" s="67"/>
      <c r="AY10" s="67"/>
      <c r="AZ10" s="67"/>
      <c r="BA10" s="67"/>
      <c r="BB10" s="67">
        <f>データ!X6</f>
        <v>2190.86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41009</v>
      </c>
      <c r="D6" s="34">
        <f t="shared" si="3"/>
        <v>46</v>
      </c>
      <c r="E6" s="34">
        <f t="shared" si="3"/>
        <v>17</v>
      </c>
      <c r="F6" s="34">
        <f t="shared" si="3"/>
        <v>4</v>
      </c>
      <c r="G6" s="34">
        <f t="shared" si="3"/>
        <v>0</v>
      </c>
      <c r="H6" s="34" t="str">
        <f t="shared" si="3"/>
        <v>宮城県　仙台市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44.57</v>
      </c>
      <c r="P6" s="35">
        <f t="shared" si="3"/>
        <v>0.39</v>
      </c>
      <c r="Q6" s="35">
        <f t="shared" si="3"/>
        <v>88.83</v>
      </c>
      <c r="R6" s="35">
        <f t="shared" si="3"/>
        <v>1882</v>
      </c>
      <c r="S6" s="35">
        <f t="shared" si="3"/>
        <v>1058517</v>
      </c>
      <c r="T6" s="35">
        <f t="shared" si="3"/>
        <v>786.3</v>
      </c>
      <c r="U6" s="35">
        <f t="shared" si="3"/>
        <v>1346.2</v>
      </c>
      <c r="V6" s="35">
        <f t="shared" si="3"/>
        <v>4075</v>
      </c>
      <c r="W6" s="35">
        <f t="shared" si="3"/>
        <v>1.86</v>
      </c>
      <c r="X6" s="35">
        <f t="shared" si="3"/>
        <v>2190.86</v>
      </c>
      <c r="Y6" s="36">
        <f>IF(Y7="",NA(),Y7)</f>
        <v>87.09</v>
      </c>
      <c r="Z6" s="36">
        <f t="shared" ref="Z6:AH6" si="4">IF(Z7="",NA(),Z7)</f>
        <v>86.18</v>
      </c>
      <c r="AA6" s="36">
        <f t="shared" si="4"/>
        <v>97.15</v>
      </c>
      <c r="AB6" s="36">
        <f t="shared" si="4"/>
        <v>97.42</v>
      </c>
      <c r="AC6" s="36">
        <f t="shared" si="4"/>
        <v>82.83</v>
      </c>
      <c r="AD6" s="36">
        <f t="shared" si="4"/>
        <v>94.73</v>
      </c>
      <c r="AE6" s="36">
        <f t="shared" si="4"/>
        <v>96.59</v>
      </c>
      <c r="AF6" s="36">
        <f t="shared" si="4"/>
        <v>101.24</v>
      </c>
      <c r="AG6" s="36">
        <f t="shared" si="4"/>
        <v>100.94</v>
      </c>
      <c r="AH6" s="36">
        <f t="shared" si="4"/>
        <v>100.85</v>
      </c>
      <c r="AI6" s="35" t="str">
        <f>IF(AI7="","",IF(AI7="-","【-】","【"&amp;SUBSTITUTE(TEXT(AI7,"#,##0.00"),"-","△")&amp;"】"))</f>
        <v>【100.66】</v>
      </c>
      <c r="AJ6" s="36">
        <f>IF(AJ7="",NA(),AJ7)</f>
        <v>20.29</v>
      </c>
      <c r="AK6" s="36">
        <f t="shared" ref="AK6:AS6" si="5">IF(AK7="",NA(),AK7)</f>
        <v>21.62</v>
      </c>
      <c r="AL6" s="36">
        <f t="shared" si="5"/>
        <v>5.25</v>
      </c>
      <c r="AM6" s="36">
        <f t="shared" si="5"/>
        <v>4.28</v>
      </c>
      <c r="AN6" s="36">
        <f t="shared" si="5"/>
        <v>29.26</v>
      </c>
      <c r="AO6" s="36">
        <f t="shared" si="5"/>
        <v>236.15</v>
      </c>
      <c r="AP6" s="36">
        <f t="shared" si="5"/>
        <v>232.81</v>
      </c>
      <c r="AQ6" s="36">
        <f t="shared" si="5"/>
        <v>184.13</v>
      </c>
      <c r="AR6" s="36">
        <f t="shared" si="5"/>
        <v>101.85</v>
      </c>
      <c r="AS6" s="36">
        <f t="shared" si="5"/>
        <v>110.77</v>
      </c>
      <c r="AT6" s="35" t="str">
        <f>IF(AT7="","",IF(AT7="-","【-】","【"&amp;SUBSTITUTE(TEXT(AT7,"#,##0.00"),"-","△")&amp;"】"))</f>
        <v>【105.22】</v>
      </c>
      <c r="AU6" s="36">
        <f>IF(AU7="",NA(),AU7)</f>
        <v>7.96</v>
      </c>
      <c r="AV6" s="36">
        <f t="shared" ref="AV6:BD6" si="6">IF(AV7="",NA(),AV7)</f>
        <v>14.14</v>
      </c>
      <c r="AW6" s="36">
        <f t="shared" si="6"/>
        <v>-0.79</v>
      </c>
      <c r="AX6" s="36">
        <f t="shared" si="6"/>
        <v>-36.29</v>
      </c>
      <c r="AY6" s="36">
        <f t="shared" si="6"/>
        <v>46.69</v>
      </c>
      <c r="AZ6" s="36">
        <f t="shared" si="6"/>
        <v>243.58</v>
      </c>
      <c r="BA6" s="36">
        <f t="shared" si="6"/>
        <v>290.19</v>
      </c>
      <c r="BB6" s="36">
        <f t="shared" si="6"/>
        <v>63.22</v>
      </c>
      <c r="BC6" s="36">
        <f t="shared" si="6"/>
        <v>49.07</v>
      </c>
      <c r="BD6" s="36">
        <f t="shared" si="6"/>
        <v>46.78</v>
      </c>
      <c r="BE6" s="35" t="str">
        <f>IF(BE7="","",IF(BE7="-","【-】","【"&amp;SUBSTITUTE(TEXT(BE7,"#,##0.00"),"-","△")&amp;"】"))</f>
        <v>【54.12】</v>
      </c>
      <c r="BF6" s="36">
        <f>IF(BF7="",NA(),BF7)</f>
        <v>883.62</v>
      </c>
      <c r="BG6" s="36">
        <f t="shared" ref="BG6:BO6" si="7">IF(BG7="",NA(),BG7)</f>
        <v>875.75</v>
      </c>
      <c r="BH6" s="36">
        <f t="shared" si="7"/>
        <v>879.96</v>
      </c>
      <c r="BI6" s="36">
        <f t="shared" si="7"/>
        <v>754.67</v>
      </c>
      <c r="BJ6" s="36">
        <f t="shared" si="7"/>
        <v>790.94</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85.72</v>
      </c>
      <c r="BR6" s="36">
        <f t="shared" ref="BR6:BZ6" si="8">IF(BR7="",NA(),BR7)</f>
        <v>82.56</v>
      </c>
      <c r="BS6" s="36">
        <f t="shared" si="8"/>
        <v>95.77</v>
      </c>
      <c r="BT6" s="36">
        <f t="shared" si="8"/>
        <v>94.92</v>
      </c>
      <c r="BU6" s="36">
        <f t="shared" si="8"/>
        <v>76.95</v>
      </c>
      <c r="BV6" s="36">
        <f t="shared" si="8"/>
        <v>62.83</v>
      </c>
      <c r="BW6" s="36">
        <f t="shared" si="8"/>
        <v>64.63</v>
      </c>
      <c r="BX6" s="36">
        <f t="shared" si="8"/>
        <v>66.56</v>
      </c>
      <c r="BY6" s="36">
        <f t="shared" si="8"/>
        <v>66.22</v>
      </c>
      <c r="BZ6" s="36">
        <f t="shared" si="8"/>
        <v>69.87</v>
      </c>
      <c r="CA6" s="35" t="str">
        <f>IF(CA7="","",IF(CA7="-","【-】","【"&amp;SUBSTITUTE(TEXT(CA7,"#,##0.00"),"-","△")&amp;"】"))</f>
        <v>【69.80】</v>
      </c>
      <c r="CB6" s="36">
        <f>IF(CB7="",NA(),CB7)</f>
        <v>344.31</v>
      </c>
      <c r="CC6" s="36">
        <f t="shared" ref="CC6:CK6" si="9">IF(CC7="",NA(),CC7)</f>
        <v>352.86</v>
      </c>
      <c r="CD6" s="36">
        <f t="shared" si="9"/>
        <v>305.32</v>
      </c>
      <c r="CE6" s="36">
        <f t="shared" si="9"/>
        <v>343.09</v>
      </c>
      <c r="CF6" s="36">
        <f t="shared" si="9"/>
        <v>380.91</v>
      </c>
      <c r="CG6" s="36">
        <f t="shared" si="9"/>
        <v>250.43</v>
      </c>
      <c r="CH6" s="36">
        <f t="shared" si="9"/>
        <v>245.75</v>
      </c>
      <c r="CI6" s="36">
        <f t="shared" si="9"/>
        <v>244.29</v>
      </c>
      <c r="CJ6" s="36">
        <f t="shared" si="9"/>
        <v>246.72</v>
      </c>
      <c r="CK6" s="36">
        <f t="shared" si="9"/>
        <v>234.96</v>
      </c>
      <c r="CL6" s="35" t="str">
        <f>IF(CL7="","",IF(CL7="-","【-】","【"&amp;SUBSTITUTE(TEXT(CL7,"#,##0.00"),"-","△")&amp;"】"))</f>
        <v>【232.54】</v>
      </c>
      <c r="CM6" s="36">
        <f>IF(CM7="",NA(),CM7)</f>
        <v>34.200000000000003</v>
      </c>
      <c r="CN6" s="36">
        <f t="shared" ref="CN6:CV6" si="10">IF(CN7="",NA(),CN7)</f>
        <v>35.450000000000003</v>
      </c>
      <c r="CO6" s="36">
        <f t="shared" si="10"/>
        <v>36.42</v>
      </c>
      <c r="CP6" s="36">
        <f t="shared" si="10"/>
        <v>35.03</v>
      </c>
      <c r="CQ6" s="36">
        <f t="shared" si="10"/>
        <v>34.94</v>
      </c>
      <c r="CR6" s="36">
        <f t="shared" si="10"/>
        <v>42.31</v>
      </c>
      <c r="CS6" s="36">
        <f t="shared" si="10"/>
        <v>43.65</v>
      </c>
      <c r="CT6" s="36">
        <f t="shared" si="10"/>
        <v>43.58</v>
      </c>
      <c r="CU6" s="36">
        <f t="shared" si="10"/>
        <v>41.35</v>
      </c>
      <c r="CV6" s="36">
        <f t="shared" si="10"/>
        <v>42.9</v>
      </c>
      <c r="CW6" s="35" t="str">
        <f>IF(CW7="","",IF(CW7="-","【-】","【"&amp;SUBSTITUTE(TEXT(CW7,"#,##0.00"),"-","△")&amp;"】"))</f>
        <v>【42.17】</v>
      </c>
      <c r="CX6" s="36">
        <f>IF(CX7="",NA(),CX7)</f>
        <v>91.19</v>
      </c>
      <c r="CY6" s="36">
        <f t="shared" ref="CY6:DG6" si="11">IF(CY7="",NA(),CY7)</f>
        <v>92.29</v>
      </c>
      <c r="CZ6" s="36">
        <f t="shared" si="11"/>
        <v>93.18</v>
      </c>
      <c r="DA6" s="36">
        <f t="shared" si="11"/>
        <v>93.53</v>
      </c>
      <c r="DB6" s="36">
        <f t="shared" si="11"/>
        <v>94.33</v>
      </c>
      <c r="DC6" s="36">
        <f t="shared" si="11"/>
        <v>81.3</v>
      </c>
      <c r="DD6" s="36">
        <f t="shared" si="11"/>
        <v>82.2</v>
      </c>
      <c r="DE6" s="36">
        <f t="shared" si="11"/>
        <v>82.35</v>
      </c>
      <c r="DF6" s="36">
        <f t="shared" si="11"/>
        <v>82.9</v>
      </c>
      <c r="DG6" s="36">
        <f t="shared" si="11"/>
        <v>83.5</v>
      </c>
      <c r="DH6" s="35" t="str">
        <f>IF(DH7="","",IF(DH7="-","【-】","【"&amp;SUBSTITUTE(TEXT(DH7,"#,##0.00"),"-","△")&amp;"】"))</f>
        <v>【82.30】</v>
      </c>
      <c r="DI6" s="36">
        <f>IF(DI7="",NA(),DI7)</f>
        <v>23.66</v>
      </c>
      <c r="DJ6" s="36">
        <f t="shared" ref="DJ6:DR6" si="12">IF(DJ7="",NA(),DJ7)</f>
        <v>25.69</v>
      </c>
      <c r="DK6" s="36">
        <f t="shared" si="12"/>
        <v>41.48</v>
      </c>
      <c r="DL6" s="36">
        <f t="shared" si="12"/>
        <v>43.81</v>
      </c>
      <c r="DM6" s="36">
        <f t="shared" si="12"/>
        <v>45.66</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41009</v>
      </c>
      <c r="D7" s="38">
        <v>46</v>
      </c>
      <c r="E7" s="38">
        <v>17</v>
      </c>
      <c r="F7" s="38">
        <v>4</v>
      </c>
      <c r="G7" s="38">
        <v>0</v>
      </c>
      <c r="H7" s="38" t="s">
        <v>108</v>
      </c>
      <c r="I7" s="38" t="s">
        <v>109</v>
      </c>
      <c r="J7" s="38" t="s">
        <v>110</v>
      </c>
      <c r="K7" s="38" t="s">
        <v>111</v>
      </c>
      <c r="L7" s="38" t="s">
        <v>112</v>
      </c>
      <c r="M7" s="38"/>
      <c r="N7" s="39" t="s">
        <v>113</v>
      </c>
      <c r="O7" s="39">
        <v>44.57</v>
      </c>
      <c r="P7" s="39">
        <v>0.39</v>
      </c>
      <c r="Q7" s="39">
        <v>88.83</v>
      </c>
      <c r="R7" s="39">
        <v>1882</v>
      </c>
      <c r="S7" s="39">
        <v>1058517</v>
      </c>
      <c r="T7" s="39">
        <v>786.3</v>
      </c>
      <c r="U7" s="39">
        <v>1346.2</v>
      </c>
      <c r="V7" s="39">
        <v>4075</v>
      </c>
      <c r="W7" s="39">
        <v>1.86</v>
      </c>
      <c r="X7" s="39">
        <v>2190.86</v>
      </c>
      <c r="Y7" s="39">
        <v>87.09</v>
      </c>
      <c r="Z7" s="39">
        <v>86.18</v>
      </c>
      <c r="AA7" s="39">
        <v>97.15</v>
      </c>
      <c r="AB7" s="39">
        <v>97.42</v>
      </c>
      <c r="AC7" s="39">
        <v>82.83</v>
      </c>
      <c r="AD7" s="39">
        <v>94.73</v>
      </c>
      <c r="AE7" s="39">
        <v>96.59</v>
      </c>
      <c r="AF7" s="39">
        <v>101.24</v>
      </c>
      <c r="AG7" s="39">
        <v>100.94</v>
      </c>
      <c r="AH7" s="39">
        <v>100.85</v>
      </c>
      <c r="AI7" s="39">
        <v>100.66</v>
      </c>
      <c r="AJ7" s="39">
        <v>20.29</v>
      </c>
      <c r="AK7" s="39">
        <v>21.62</v>
      </c>
      <c r="AL7" s="39">
        <v>5.25</v>
      </c>
      <c r="AM7" s="39">
        <v>4.28</v>
      </c>
      <c r="AN7" s="39">
        <v>29.26</v>
      </c>
      <c r="AO7" s="39">
        <v>236.15</v>
      </c>
      <c r="AP7" s="39">
        <v>232.81</v>
      </c>
      <c r="AQ7" s="39">
        <v>184.13</v>
      </c>
      <c r="AR7" s="39">
        <v>101.85</v>
      </c>
      <c r="AS7" s="39">
        <v>110.77</v>
      </c>
      <c r="AT7" s="39">
        <v>105.22</v>
      </c>
      <c r="AU7" s="39">
        <v>7.96</v>
      </c>
      <c r="AV7" s="39">
        <v>14.14</v>
      </c>
      <c r="AW7" s="39">
        <v>-0.79</v>
      </c>
      <c r="AX7" s="39">
        <v>-36.29</v>
      </c>
      <c r="AY7" s="39">
        <v>46.69</v>
      </c>
      <c r="AZ7" s="39">
        <v>243.58</v>
      </c>
      <c r="BA7" s="39">
        <v>290.19</v>
      </c>
      <c r="BB7" s="39">
        <v>63.22</v>
      </c>
      <c r="BC7" s="39">
        <v>49.07</v>
      </c>
      <c r="BD7" s="39">
        <v>46.78</v>
      </c>
      <c r="BE7" s="39">
        <v>54.12</v>
      </c>
      <c r="BF7" s="39">
        <v>883.62</v>
      </c>
      <c r="BG7" s="39">
        <v>875.75</v>
      </c>
      <c r="BH7" s="39">
        <v>879.96</v>
      </c>
      <c r="BI7" s="39">
        <v>754.67</v>
      </c>
      <c r="BJ7" s="39">
        <v>790.94</v>
      </c>
      <c r="BK7" s="39">
        <v>1622.51</v>
      </c>
      <c r="BL7" s="39">
        <v>1569.13</v>
      </c>
      <c r="BM7" s="39">
        <v>1436</v>
      </c>
      <c r="BN7" s="39">
        <v>1434.89</v>
      </c>
      <c r="BO7" s="39">
        <v>1298.9100000000001</v>
      </c>
      <c r="BP7" s="39">
        <v>1348.09</v>
      </c>
      <c r="BQ7" s="39">
        <v>85.72</v>
      </c>
      <c r="BR7" s="39">
        <v>82.56</v>
      </c>
      <c r="BS7" s="39">
        <v>95.77</v>
      </c>
      <c r="BT7" s="39">
        <v>94.92</v>
      </c>
      <c r="BU7" s="39">
        <v>76.95</v>
      </c>
      <c r="BV7" s="39">
        <v>62.83</v>
      </c>
      <c r="BW7" s="39">
        <v>64.63</v>
      </c>
      <c r="BX7" s="39">
        <v>66.56</v>
      </c>
      <c r="BY7" s="39">
        <v>66.22</v>
      </c>
      <c r="BZ7" s="39">
        <v>69.87</v>
      </c>
      <c r="CA7" s="39">
        <v>69.8</v>
      </c>
      <c r="CB7" s="39">
        <v>344.31</v>
      </c>
      <c r="CC7" s="39">
        <v>352.86</v>
      </c>
      <c r="CD7" s="39">
        <v>305.32</v>
      </c>
      <c r="CE7" s="39">
        <v>343.09</v>
      </c>
      <c r="CF7" s="39">
        <v>380.91</v>
      </c>
      <c r="CG7" s="39">
        <v>250.43</v>
      </c>
      <c r="CH7" s="39">
        <v>245.75</v>
      </c>
      <c r="CI7" s="39">
        <v>244.29</v>
      </c>
      <c r="CJ7" s="39">
        <v>246.72</v>
      </c>
      <c r="CK7" s="39">
        <v>234.96</v>
      </c>
      <c r="CL7" s="39">
        <v>232.54</v>
      </c>
      <c r="CM7" s="39">
        <v>34.200000000000003</v>
      </c>
      <c r="CN7" s="39">
        <v>35.450000000000003</v>
      </c>
      <c r="CO7" s="39">
        <v>36.42</v>
      </c>
      <c r="CP7" s="39">
        <v>35.03</v>
      </c>
      <c r="CQ7" s="39">
        <v>34.94</v>
      </c>
      <c r="CR7" s="39">
        <v>42.31</v>
      </c>
      <c r="CS7" s="39">
        <v>43.65</v>
      </c>
      <c r="CT7" s="39">
        <v>43.58</v>
      </c>
      <c r="CU7" s="39">
        <v>41.35</v>
      </c>
      <c r="CV7" s="39">
        <v>42.9</v>
      </c>
      <c r="CW7" s="39">
        <v>42.17</v>
      </c>
      <c r="CX7" s="39">
        <v>91.19</v>
      </c>
      <c r="CY7" s="39">
        <v>92.29</v>
      </c>
      <c r="CZ7" s="39">
        <v>93.18</v>
      </c>
      <c r="DA7" s="39">
        <v>93.53</v>
      </c>
      <c r="DB7" s="39">
        <v>94.33</v>
      </c>
      <c r="DC7" s="39">
        <v>81.3</v>
      </c>
      <c r="DD7" s="39">
        <v>82.2</v>
      </c>
      <c r="DE7" s="39">
        <v>82.35</v>
      </c>
      <c r="DF7" s="39">
        <v>82.9</v>
      </c>
      <c r="DG7" s="39">
        <v>83.5</v>
      </c>
      <c r="DH7" s="39">
        <v>82.3</v>
      </c>
      <c r="DI7" s="39">
        <v>23.66</v>
      </c>
      <c r="DJ7" s="39">
        <v>25.69</v>
      </c>
      <c r="DK7" s="39">
        <v>41.48</v>
      </c>
      <c r="DL7" s="39">
        <v>43.81</v>
      </c>
      <c r="DM7" s="39">
        <v>45.66</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2017-12-25T01:54:45Z</dcterms:created>
  <dcterms:modified xsi:type="dcterms:W3CDTF">2018-02-22T15:08:59Z</dcterms:modified>
  <cp:category/>
</cp:coreProperties>
</file>