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2 下水道\01 法適\"/>
    </mc:Choice>
  </mc:AlternateContent>
  <workbookProtection workbookPassword="B319" lockStructure="1"/>
  <bookViews>
    <workbookView xWindow="240" yWindow="60" windowWidth="14940" windowHeight="7872"/>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M86"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G86" i="4" s="1"/>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AT10" i="4" s="1"/>
  <c r="V6" i="5"/>
  <c r="AL10" i="4" s="1"/>
  <c r="U6" i="5"/>
  <c r="BB8" i="4" s="1"/>
  <c r="T6" i="5"/>
  <c r="AT8" i="4" s="1"/>
  <c r="S6" i="5"/>
  <c r="AL8" i="4" s="1"/>
  <c r="R6" i="5"/>
  <c r="AD10" i="4" s="1"/>
  <c r="Q6" i="5"/>
  <c r="P6" i="5"/>
  <c r="O6" i="5"/>
  <c r="I10" i="4" s="1"/>
  <c r="N6" i="5"/>
  <c r="B10" i="4" s="1"/>
  <c r="M6" i="5"/>
  <c r="L6" i="5"/>
  <c r="K6" i="5"/>
  <c r="P8" i="4" s="1"/>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BB10" i="4"/>
  <c r="W10" i="4"/>
  <c r="P10" i="4"/>
  <c r="W8" i="4"/>
  <c r="I8" i="4"/>
  <c r="C10" i="5" l="1"/>
  <c r="D10" i="5"/>
  <c r="E10" i="5"/>
  <c r="B10" i="5"/>
</calcChain>
</file>

<file path=xl/sharedStrings.xml><?xml version="1.0" encoding="utf-8"?>
<sst xmlns="http://schemas.openxmlformats.org/spreadsheetml/2006/main" count="235" uniqueCount="122">
  <si>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</si>
  <si>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</si>
  <si>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</si>
  <si>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</si>
  <si>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</si>
  <si>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</si>
  <si>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</si>
  <si>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</si>
  <si>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</si>
  <si>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</si>
  <si>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</si>
  <si>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</si>
  <si>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</si>
  <si>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</si>
  <si>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</si>
  <si>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</si>
  <si>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</si>
  <si>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</si>
  <si>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</si>
  <si>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</si>
  <si>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</si>
  <si>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</si>
  <si>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</si>
  <si>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</si>
  <si>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</si>
  <si>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</si>
  <si>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</si>
  <si>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</si>
  <si>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</si>
  <si>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</si>
  <si>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</si>
  <si>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</si>
  <si>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</si>
  <si>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</si>
  <si>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</si>
  <si>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</si>
  <si>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</si>
  <si>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</si>
  <si>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</si>
  <si>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</si>
  <si>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</si>
  <si>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</si>
  <si>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</si>
  <si>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</si>
  <si>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</si>
  <si>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</si>
  <si>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</si>
  <si>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</si>
  <si>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</si>
  <si>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</si>
  <si>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</si>
  <si>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</si>
  <si>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</si>
  <si>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</si>
  <si>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</si>
  <si>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</si>
  <si>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</si>
  <si>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</si>
  <si>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</si>
  <si>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</si>
  <si>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</si>
  <si>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</si>
  <si>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</si>
  <si>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</si>
  <si>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</si>
  <si>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</si>
  <si>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</si>
  <si>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</si>
  <si>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</si>
  <si>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</si>
  <si>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</si>
  <si>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</si>
  <si>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</si>
  <si>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</si>
  <si>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</si>
  <si>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</si>
  <si>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</si>
  <si>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</si>
  <si>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</si>
  <si>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</si>
  <si>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</si>
  <si>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</si>
  <si>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</si>
  <si>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</si>
  <si>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</si>
  <si>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</si>
  <si>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</si>
  <si>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</si>
  <si>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</si>
  <si>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</si>
  <si>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</si>
  <si>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</si>
  <si>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</si>
  <si>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</si>
  <si>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</si>
  <si>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</si>
  <si>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</si>
  <si>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</si>
  <si>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</si>
  <si>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</si>
  <si>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</si>
  <si>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</si>
  <si>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</si>
  <si>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</si>
  <si>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</si>
  <si>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</si>
  <si>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</si>
  <si>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仙台市</t>
  </si>
  <si>
    <t>法適用</t>
  </si>
  <si>
    <t>下水道事業</t>
  </si>
  <si>
    <t>農業集落排水</t>
  </si>
  <si>
    <t>F2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</si>
  <si>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</si>
  <si>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</si>
  <si>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</si>
  <si>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</si>
  <si>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</si>
  <si>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</si>
  <si>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本事業は、農業集落における事業であるため事業対象地域の人口密度が低く、維持管理や設備投資などの費用を使用料収入で回収することが困難な状況であり、設備投資などについては一般会計からの補助金で賄うこととしています。なお、一般会計からの補助金は総収益の約半分を占めています。
こうしたことから、数値の算出に当該補助金が含まれない⑤経費回収率や⑥汚水処理原価などでは類似団体と大きな差がありますが、当該補助金が含まれる①経常収支比率ではそれほど大きな差がない状況となっています。
④企業債残高対事業規模比率は、現状で未だ高い水準にあるものの、今後は、過去に高金利で借り入れた企業債の償還が順次進むため、支払利息の減少により費用が減少し、経営状況の改善が一定程度見込まれます。
この他、⑦施設利用率は、低い値で推移しており、より適正な施設規模について検討する必要があります。</t>
    <phoneticPr fontId="4"/>
  </si>
  <si>
    <t>法定耐用年数を超過した管渠がないことから、②管渠老朽化率及び③管渠改善率については、0で推移しています。
ただし、類似団体と比較して①有形固定資産減価償却率が高くなっており、管渠以外の施設を中心に老朽化が一定程度進んでいる状況にあります。</t>
    <phoneticPr fontId="4"/>
  </si>
  <si>
    <t>本事業の性質上、赤字経営となりやすい傾向にありますが、公共下水道を中心とした下水道事業全体で経営を行っているため、経営に問題は生じておりません。
しかしながら、本事業においても収支差を縮小させるため、施設の再編等を含めたより適切な施設のあり方を検討するなど、費用の低減に努める必要があります。</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</si>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</sst>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53376736"/>
        <c:axId val="453370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453376736"/>
        <c:axId val="453370856"/>
      </c:lineChart>
      <c:dateAx>
        <c:axId val="453376736"/>
        <c:scaling>
          <c:orientation val="minMax"/>
        </c:scaling>
        <c:delete val="1"/>
        <c:axPos val="b"/>
        <c:numFmt formatCode="ge" sourceLinked="1"/>
        <c:majorTickMark val="none"/>
        <c:minorTickMark val="none"/>
        <c:tickLblPos val="none"/>
        <c:crossAx val="453370856"/>
        <c:crosses val="autoZero"/>
        <c:auto val="1"/>
        <c:lblOffset val="100"/>
        <c:baseTimeUnit val="years"/>
      </c:dateAx>
      <c:valAx>
        <c:axId val="453370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40.74</c:v>
                </c:pt>
                <c:pt idx="1">
                  <c:v>47.5</c:v>
                </c:pt>
                <c:pt idx="2">
                  <c:v>57.46</c:v>
                </c:pt>
                <c:pt idx="3">
                  <c:v>57.46</c:v>
                </c:pt>
                <c:pt idx="4">
                  <c:v>45.12</c:v>
                </c:pt>
              </c:numCache>
            </c:numRef>
          </c:val>
        </c:ser>
        <c:dLbls>
          <c:showLegendKey val="0"/>
          <c:showVal val="0"/>
          <c:showCatName val="0"/>
          <c:showSerName val="0"/>
          <c:showPercent val="0"/>
          <c:showBubbleSize val="0"/>
        </c:dLbls>
        <c:gapWidth val="150"/>
        <c:axId val="202185456"/>
        <c:axId val="202185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202185456"/>
        <c:axId val="202185848"/>
      </c:lineChart>
      <c:dateAx>
        <c:axId val="202185456"/>
        <c:scaling>
          <c:orientation val="minMax"/>
        </c:scaling>
        <c:delete val="1"/>
        <c:axPos val="b"/>
        <c:numFmt formatCode="ge" sourceLinked="1"/>
        <c:majorTickMark val="none"/>
        <c:minorTickMark val="none"/>
        <c:tickLblPos val="none"/>
        <c:crossAx val="202185848"/>
        <c:crosses val="autoZero"/>
        <c:auto val="1"/>
        <c:lblOffset val="100"/>
        <c:baseTimeUnit val="years"/>
      </c:dateAx>
      <c:valAx>
        <c:axId val="202185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18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95.8</c:v>
                </c:pt>
                <c:pt idx="1">
                  <c:v>96.34</c:v>
                </c:pt>
                <c:pt idx="2">
                  <c:v>96.82</c:v>
                </c:pt>
                <c:pt idx="3">
                  <c:v>97.17</c:v>
                </c:pt>
                <c:pt idx="4">
                  <c:v>97.43</c:v>
                </c:pt>
              </c:numCache>
            </c:numRef>
          </c:val>
        </c:ser>
        <c:dLbls>
          <c:showLegendKey val="0"/>
          <c:showVal val="0"/>
          <c:showCatName val="0"/>
          <c:showSerName val="0"/>
          <c:showPercent val="0"/>
          <c:showBubbleSize val="0"/>
        </c:dLbls>
        <c:gapWidth val="150"/>
        <c:axId val="439742584"/>
        <c:axId val="43974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439742584"/>
        <c:axId val="439742976"/>
      </c:lineChart>
      <c:dateAx>
        <c:axId val="439742584"/>
        <c:scaling>
          <c:orientation val="minMax"/>
        </c:scaling>
        <c:delete val="1"/>
        <c:axPos val="b"/>
        <c:numFmt formatCode="ge" sourceLinked="1"/>
        <c:majorTickMark val="none"/>
        <c:minorTickMark val="none"/>
        <c:tickLblPos val="none"/>
        <c:crossAx val="439742976"/>
        <c:crosses val="autoZero"/>
        <c:auto val="1"/>
        <c:lblOffset val="100"/>
        <c:baseTimeUnit val="years"/>
      </c:dateAx>
      <c:valAx>
        <c:axId val="43974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742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89.63</c:v>
                </c:pt>
                <c:pt idx="1">
                  <c:v>96.74</c:v>
                </c:pt>
                <c:pt idx="2">
                  <c:v>88.47</c:v>
                </c:pt>
                <c:pt idx="3">
                  <c:v>87.1</c:v>
                </c:pt>
                <c:pt idx="4">
                  <c:v>87.22</c:v>
                </c:pt>
              </c:numCache>
            </c:numRef>
          </c:val>
        </c:ser>
        <c:dLbls>
          <c:showLegendKey val="0"/>
          <c:showVal val="0"/>
          <c:showCatName val="0"/>
          <c:showSerName val="0"/>
          <c:showPercent val="0"/>
          <c:showBubbleSize val="0"/>
        </c:dLbls>
        <c:gapWidth val="150"/>
        <c:axId val="453370072"/>
        <c:axId val="45336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92.74</c:v>
                </c:pt>
                <c:pt idx="1">
                  <c:v>93.62</c:v>
                </c:pt>
                <c:pt idx="2">
                  <c:v>97.53</c:v>
                </c:pt>
                <c:pt idx="3">
                  <c:v>99.64</c:v>
                </c:pt>
                <c:pt idx="4">
                  <c:v>99.66</c:v>
                </c:pt>
              </c:numCache>
            </c:numRef>
          </c:val>
          <c:smooth val="0"/>
        </c:ser>
        <c:dLbls>
          <c:showLegendKey val="0"/>
          <c:showVal val="0"/>
          <c:showCatName val="0"/>
          <c:showSerName val="0"/>
          <c:showPercent val="0"/>
          <c:showBubbleSize val="0"/>
        </c:dLbls>
        <c:marker val="1"/>
        <c:smooth val="0"/>
        <c:axId val="453370072"/>
        <c:axId val="453369680"/>
      </c:lineChart>
      <c:dateAx>
        <c:axId val="453370072"/>
        <c:scaling>
          <c:orientation val="minMax"/>
        </c:scaling>
        <c:delete val="1"/>
        <c:axPos val="b"/>
        <c:numFmt formatCode="ge" sourceLinked="1"/>
        <c:majorTickMark val="none"/>
        <c:minorTickMark val="none"/>
        <c:tickLblPos val="none"/>
        <c:crossAx val="453369680"/>
        <c:crosses val="autoZero"/>
        <c:auto val="1"/>
        <c:lblOffset val="100"/>
        <c:baseTimeUnit val="years"/>
      </c:dateAx>
      <c:valAx>
        <c:axId val="45336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0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12.23</c:v>
                </c:pt>
                <c:pt idx="1">
                  <c:v>12.41</c:v>
                </c:pt>
                <c:pt idx="2">
                  <c:v>29.78</c:v>
                </c:pt>
                <c:pt idx="3">
                  <c:v>31.67</c:v>
                </c:pt>
                <c:pt idx="4">
                  <c:v>33.85</c:v>
                </c:pt>
              </c:numCache>
            </c:numRef>
          </c:val>
        </c:ser>
        <c:dLbls>
          <c:showLegendKey val="0"/>
          <c:showVal val="0"/>
          <c:showCatName val="0"/>
          <c:showSerName val="0"/>
          <c:showPercent val="0"/>
          <c:showBubbleSize val="0"/>
        </c:dLbls>
        <c:gapWidth val="150"/>
        <c:axId val="453373208"/>
        <c:axId val="45337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9</c:v>
                </c:pt>
                <c:pt idx="1">
                  <c:v>10.11</c:v>
                </c:pt>
                <c:pt idx="2">
                  <c:v>20.68</c:v>
                </c:pt>
                <c:pt idx="3">
                  <c:v>22.41</c:v>
                </c:pt>
                <c:pt idx="4">
                  <c:v>22.9</c:v>
                </c:pt>
              </c:numCache>
            </c:numRef>
          </c:val>
          <c:smooth val="0"/>
        </c:ser>
        <c:dLbls>
          <c:showLegendKey val="0"/>
          <c:showVal val="0"/>
          <c:showCatName val="0"/>
          <c:showSerName val="0"/>
          <c:showPercent val="0"/>
          <c:showBubbleSize val="0"/>
        </c:dLbls>
        <c:marker val="1"/>
        <c:smooth val="0"/>
        <c:axId val="453373208"/>
        <c:axId val="453375168"/>
      </c:lineChart>
      <c:dateAx>
        <c:axId val="453373208"/>
        <c:scaling>
          <c:orientation val="minMax"/>
        </c:scaling>
        <c:delete val="1"/>
        <c:axPos val="b"/>
        <c:numFmt formatCode="ge" sourceLinked="1"/>
        <c:majorTickMark val="none"/>
        <c:minorTickMark val="none"/>
        <c:tickLblPos val="none"/>
        <c:crossAx val="453375168"/>
        <c:crosses val="autoZero"/>
        <c:auto val="1"/>
        <c:lblOffset val="100"/>
        <c:baseTimeUnit val="years"/>
      </c:dateAx>
      <c:valAx>
        <c:axId val="45337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3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01694400"/>
        <c:axId val="501691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0.09</c:v>
                </c:pt>
                <c:pt idx="1">
                  <c:v>0.08</c:v>
                </c:pt>
                <c:pt idx="2">
                  <c:v>0.08</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501694400"/>
        <c:axId val="501691656"/>
      </c:lineChart>
      <c:dateAx>
        <c:axId val="501694400"/>
        <c:scaling>
          <c:orientation val="minMax"/>
        </c:scaling>
        <c:delete val="1"/>
        <c:axPos val="b"/>
        <c:numFmt formatCode="ge" sourceLinked="1"/>
        <c:majorTickMark val="none"/>
        <c:minorTickMark val="none"/>
        <c:tickLblPos val="none"/>
        <c:crossAx val="501691656"/>
        <c:crosses val="autoZero"/>
        <c:auto val="1"/>
        <c:lblOffset val="100"/>
        <c:baseTimeUnit val="years"/>
      </c:dateAx>
      <c:valAx>
        <c:axId val="501691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69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243.36</c:v>
                </c:pt>
                <c:pt idx="1">
                  <c:v>137.93</c:v>
                </c:pt>
                <c:pt idx="2">
                  <c:v>270.27999999999997</c:v>
                </c:pt>
                <c:pt idx="3">
                  <c:v>211.18</c:v>
                </c:pt>
                <c:pt idx="4">
                  <c:v>215.33</c:v>
                </c:pt>
              </c:numCache>
            </c:numRef>
          </c:val>
        </c:ser>
        <c:dLbls>
          <c:showLegendKey val="0"/>
          <c:showVal val="0"/>
          <c:showCatName val="0"/>
          <c:showSerName val="0"/>
          <c:showPercent val="0"/>
          <c:showBubbleSize val="0"/>
        </c:dLbls>
        <c:gapWidth val="150"/>
        <c:axId val="501692048"/>
        <c:axId val="277245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243.13</c:v>
                </c:pt>
                <c:pt idx="1">
                  <c:v>280.08</c:v>
                </c:pt>
                <c:pt idx="2">
                  <c:v>223.09</c:v>
                </c:pt>
                <c:pt idx="3">
                  <c:v>214.61</c:v>
                </c:pt>
                <c:pt idx="4">
                  <c:v>225.39</c:v>
                </c:pt>
              </c:numCache>
            </c:numRef>
          </c:val>
          <c:smooth val="0"/>
        </c:ser>
        <c:dLbls>
          <c:showLegendKey val="0"/>
          <c:showVal val="0"/>
          <c:showCatName val="0"/>
          <c:showSerName val="0"/>
          <c:showPercent val="0"/>
          <c:showBubbleSize val="0"/>
        </c:dLbls>
        <c:marker val="1"/>
        <c:smooth val="0"/>
        <c:axId val="501692048"/>
        <c:axId val="277245240"/>
      </c:lineChart>
      <c:dateAx>
        <c:axId val="501692048"/>
        <c:scaling>
          <c:orientation val="minMax"/>
        </c:scaling>
        <c:delete val="1"/>
        <c:axPos val="b"/>
        <c:numFmt formatCode="ge" sourceLinked="1"/>
        <c:majorTickMark val="none"/>
        <c:minorTickMark val="none"/>
        <c:tickLblPos val="none"/>
        <c:crossAx val="277245240"/>
        <c:crosses val="autoZero"/>
        <c:auto val="1"/>
        <c:lblOffset val="100"/>
        <c:baseTimeUnit val="years"/>
      </c:dateAx>
      <c:valAx>
        <c:axId val="277245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69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47.89</c:v>
                </c:pt>
                <c:pt idx="1">
                  <c:v>44.79</c:v>
                </c:pt>
                <c:pt idx="2">
                  <c:v>0.67</c:v>
                </c:pt>
                <c:pt idx="3">
                  <c:v>-6.82</c:v>
                </c:pt>
                <c:pt idx="4">
                  <c:v>-25.48</c:v>
                </c:pt>
              </c:numCache>
            </c:numRef>
          </c:val>
        </c:ser>
        <c:dLbls>
          <c:showLegendKey val="0"/>
          <c:showVal val="0"/>
          <c:showCatName val="0"/>
          <c:showSerName val="0"/>
          <c:showPercent val="0"/>
          <c:showBubbleSize val="0"/>
        </c:dLbls>
        <c:gapWidth val="150"/>
        <c:axId val="277244848"/>
        <c:axId val="27724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162.52000000000001</c:v>
                </c:pt>
                <c:pt idx="1">
                  <c:v>124.2</c:v>
                </c:pt>
                <c:pt idx="2">
                  <c:v>33.03</c:v>
                </c:pt>
                <c:pt idx="3">
                  <c:v>29.45</c:v>
                </c:pt>
                <c:pt idx="4">
                  <c:v>31.84</c:v>
                </c:pt>
              </c:numCache>
            </c:numRef>
          </c:val>
          <c:smooth val="0"/>
        </c:ser>
        <c:dLbls>
          <c:showLegendKey val="0"/>
          <c:showVal val="0"/>
          <c:showCatName val="0"/>
          <c:showSerName val="0"/>
          <c:showPercent val="0"/>
          <c:showBubbleSize val="0"/>
        </c:dLbls>
        <c:marker val="1"/>
        <c:smooth val="0"/>
        <c:axId val="277244848"/>
        <c:axId val="277240928"/>
      </c:lineChart>
      <c:dateAx>
        <c:axId val="277244848"/>
        <c:scaling>
          <c:orientation val="minMax"/>
        </c:scaling>
        <c:delete val="1"/>
        <c:axPos val="b"/>
        <c:numFmt formatCode="ge" sourceLinked="1"/>
        <c:majorTickMark val="none"/>
        <c:minorTickMark val="none"/>
        <c:tickLblPos val="none"/>
        <c:crossAx val="277240928"/>
        <c:crosses val="autoZero"/>
        <c:auto val="1"/>
        <c:lblOffset val="100"/>
        <c:baseTimeUnit val="years"/>
      </c:dateAx>
      <c:valAx>
        <c:axId val="27724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4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11596.08</c:v>
                </c:pt>
                <c:pt idx="1">
                  <c:v>10722.12</c:v>
                </c:pt>
                <c:pt idx="2">
                  <c:v>10318.370000000001</c:v>
                </c:pt>
                <c:pt idx="3">
                  <c:v>9723.68</c:v>
                </c:pt>
                <c:pt idx="4">
                  <c:v>8821.41</c:v>
                </c:pt>
              </c:numCache>
            </c:numRef>
          </c:val>
        </c:ser>
        <c:dLbls>
          <c:showLegendKey val="0"/>
          <c:showVal val="0"/>
          <c:showCatName val="0"/>
          <c:showSerName val="0"/>
          <c:showPercent val="0"/>
          <c:showBubbleSize val="0"/>
        </c:dLbls>
        <c:gapWidth val="150"/>
        <c:axId val="277242104"/>
        <c:axId val="27724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277242104"/>
        <c:axId val="277242496"/>
      </c:lineChart>
      <c:dateAx>
        <c:axId val="277242104"/>
        <c:scaling>
          <c:orientation val="minMax"/>
        </c:scaling>
        <c:delete val="1"/>
        <c:axPos val="b"/>
        <c:numFmt formatCode="ge" sourceLinked="1"/>
        <c:majorTickMark val="none"/>
        <c:minorTickMark val="none"/>
        <c:tickLblPos val="none"/>
        <c:crossAx val="277242496"/>
        <c:crosses val="autoZero"/>
        <c:auto val="1"/>
        <c:lblOffset val="100"/>
        <c:baseTimeUnit val="years"/>
      </c:dateAx>
      <c:valAx>
        <c:axId val="277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42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9.6</c:v>
                </c:pt>
                <c:pt idx="1">
                  <c:v>10.59</c:v>
                </c:pt>
                <c:pt idx="2">
                  <c:v>11</c:v>
                </c:pt>
                <c:pt idx="3">
                  <c:v>12.65</c:v>
                </c:pt>
                <c:pt idx="4">
                  <c:v>12.36</c:v>
                </c:pt>
              </c:numCache>
            </c:numRef>
          </c:val>
        </c:ser>
        <c:dLbls>
          <c:showLegendKey val="0"/>
          <c:showVal val="0"/>
          <c:showCatName val="0"/>
          <c:showSerName val="0"/>
          <c:showPercent val="0"/>
          <c:showBubbleSize val="0"/>
        </c:dLbls>
        <c:gapWidth val="150"/>
        <c:axId val="277244064"/>
        <c:axId val="492550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277244064"/>
        <c:axId val="492550344"/>
      </c:lineChart>
      <c:dateAx>
        <c:axId val="277244064"/>
        <c:scaling>
          <c:orientation val="minMax"/>
        </c:scaling>
        <c:delete val="1"/>
        <c:axPos val="b"/>
        <c:numFmt formatCode="ge" sourceLinked="1"/>
        <c:majorTickMark val="none"/>
        <c:minorTickMark val="none"/>
        <c:tickLblPos val="none"/>
        <c:crossAx val="492550344"/>
        <c:crosses val="autoZero"/>
        <c:auto val="1"/>
        <c:lblOffset val="100"/>
        <c:baseTimeUnit val="years"/>
      </c:dateAx>
      <c:valAx>
        <c:axId val="492550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4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1233.23</c:v>
                </c:pt>
                <c:pt idx="1">
                  <c:v>1113.73</c:v>
                </c:pt>
                <c:pt idx="2">
                  <c:v>1065.06</c:v>
                </c:pt>
                <c:pt idx="3">
                  <c:v>911.86</c:v>
                </c:pt>
                <c:pt idx="4">
                  <c:v>940.5</c:v>
                </c:pt>
              </c:numCache>
            </c:numRef>
          </c:val>
        </c:ser>
        <c:dLbls>
          <c:showLegendKey val="0"/>
          <c:showVal val="0"/>
          <c:showCatName val="0"/>
          <c:showSerName val="0"/>
          <c:showPercent val="0"/>
          <c:showBubbleSize val="0"/>
        </c:dLbls>
        <c:gapWidth val="150"/>
        <c:axId val="492549952"/>
        <c:axId val="49254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492549952"/>
        <c:axId val="492548384"/>
      </c:lineChart>
      <c:dateAx>
        <c:axId val="492549952"/>
        <c:scaling>
          <c:orientation val="minMax"/>
        </c:scaling>
        <c:delete val="1"/>
        <c:axPos val="b"/>
        <c:numFmt formatCode="ge" sourceLinked="1"/>
        <c:majorTickMark val="none"/>
        <c:minorTickMark val="none"/>
        <c:tickLblPos val="none"/>
        <c:crossAx val="492548384"/>
        <c:crosses val="autoZero"/>
        <c:auto val="1"/>
        <c:lblOffset val="100"/>
        <c:baseTimeUnit val="years"/>
      </c:dateAx>
      <c:valAx>
        <c:axId val="49254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54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宮城県　仙台市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c r="A8" s="2"/>
      <c r="B8" s="73" t="str">
        <f>データ!I6</f>
        <v>法適用</v>
      </c>
      <c r="C8" s="73"/>
      <c r="D8" s="73"/>
      <c r="E8" s="73"/>
      <c r="F8" s="73"/>
      <c r="G8" s="73"/>
      <c r="H8" s="73"/>
      <c r="I8" s="73" t="str">
        <f>データ!J6</f>
        <v>下水道事業</v>
      </c>
      <c r="J8" s="73"/>
      <c r="K8" s="73"/>
      <c r="L8" s="73"/>
      <c r="M8" s="73"/>
      <c r="N8" s="73"/>
      <c r="O8" s="73"/>
      <c r="P8" s="73" t="str">
        <f>データ!K6</f>
        <v>農業集落排水</v>
      </c>
      <c r="Q8" s="73"/>
      <c r="R8" s="73"/>
      <c r="S8" s="73"/>
      <c r="T8" s="73"/>
      <c r="U8" s="73"/>
      <c r="V8" s="73"/>
      <c r="W8" s="73" t="str">
        <f>データ!L6</f>
        <v>F2</v>
      </c>
      <c r="X8" s="73"/>
      <c r="Y8" s="73"/>
      <c r="Z8" s="73"/>
      <c r="AA8" s="73"/>
      <c r="AB8" s="73"/>
      <c r="AC8" s="73"/>
      <c r="AD8" s="74" t="s">
        <v>121</v>
      </c>
      <c r="AE8" s="74"/>
      <c r="AF8" s="74"/>
      <c r="AG8" s="74"/>
      <c r="AH8" s="74"/>
      <c r="AI8" s="74"/>
      <c r="AJ8" s="74"/>
      <c r="AK8" s="4"/>
      <c r="AL8" s="68">
        <f>データ!S6</f>
        <v>1058517</v>
      </c>
      <c r="AM8" s="68"/>
      <c r="AN8" s="68"/>
      <c r="AO8" s="68"/>
      <c r="AP8" s="68"/>
      <c r="AQ8" s="68"/>
      <c r="AR8" s="68"/>
      <c r="AS8" s="68"/>
      <c r="AT8" s="67">
        <f>データ!T6</f>
        <v>786.3</v>
      </c>
      <c r="AU8" s="67"/>
      <c r="AV8" s="67"/>
      <c r="AW8" s="67"/>
      <c r="AX8" s="67"/>
      <c r="AY8" s="67"/>
      <c r="AZ8" s="67"/>
      <c r="BA8" s="67"/>
      <c r="BB8" s="67">
        <f>データ!U6</f>
        <v>1346.2</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c r="A10" s="2"/>
      <c r="B10" s="67" t="str">
        <f>データ!N6</f>
        <v>-</v>
      </c>
      <c r="C10" s="67"/>
      <c r="D10" s="67"/>
      <c r="E10" s="67"/>
      <c r="F10" s="67"/>
      <c r="G10" s="67"/>
      <c r="H10" s="67"/>
      <c r="I10" s="67">
        <f>データ!O6</f>
        <v>52.36</v>
      </c>
      <c r="J10" s="67"/>
      <c r="K10" s="67"/>
      <c r="L10" s="67"/>
      <c r="M10" s="67"/>
      <c r="N10" s="67"/>
      <c r="O10" s="67"/>
      <c r="P10" s="67">
        <f>データ!P6</f>
        <v>0.52</v>
      </c>
      <c r="Q10" s="67"/>
      <c r="R10" s="67"/>
      <c r="S10" s="67"/>
      <c r="T10" s="67"/>
      <c r="U10" s="67"/>
      <c r="V10" s="67"/>
      <c r="W10" s="67">
        <f>データ!Q6</f>
        <v>78.180000000000007</v>
      </c>
      <c r="X10" s="67"/>
      <c r="Y10" s="67"/>
      <c r="Z10" s="67"/>
      <c r="AA10" s="67"/>
      <c r="AB10" s="67"/>
      <c r="AC10" s="67"/>
      <c r="AD10" s="68">
        <f>データ!R6</f>
        <v>1882</v>
      </c>
      <c r="AE10" s="68"/>
      <c r="AF10" s="68"/>
      <c r="AG10" s="68"/>
      <c r="AH10" s="68"/>
      <c r="AI10" s="68"/>
      <c r="AJ10" s="68"/>
      <c r="AK10" s="2"/>
      <c r="AL10" s="68">
        <f>データ!V6</f>
        <v>5521</v>
      </c>
      <c r="AM10" s="68"/>
      <c r="AN10" s="68"/>
      <c r="AO10" s="68"/>
      <c r="AP10" s="68"/>
      <c r="AQ10" s="68"/>
      <c r="AR10" s="68"/>
      <c r="AS10" s="68"/>
      <c r="AT10" s="67">
        <f>データ!W6</f>
        <v>3.66</v>
      </c>
      <c r="AU10" s="67"/>
      <c r="AV10" s="67"/>
      <c r="AW10" s="67"/>
      <c r="AX10" s="67"/>
      <c r="AY10" s="67"/>
      <c r="AZ10" s="67"/>
      <c r="BA10" s="67"/>
      <c r="BB10" s="67">
        <f>データ!X6</f>
        <v>1508.47</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118</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119</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120</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【99.11】</v>
      </c>
      <c r="F86" s="27" t="str">
        <f>データ!AT6</f>
        <v>【206.58】</v>
      </c>
      <c r="G86" s="27" t="str">
        <f>データ!BE6</f>
        <v>【34.54】</v>
      </c>
      <c r="H86" s="27" t="str">
        <f>データ!BP6</f>
        <v>【914.53】</v>
      </c>
      <c r="I86" s="27" t="str">
        <f>データ!CA6</f>
        <v>【55.73】</v>
      </c>
      <c r="J86" s="27" t="str">
        <f>データ!CL6</f>
        <v>【276.78】</v>
      </c>
      <c r="K86" s="27" t="str">
        <f>データ!CW6</f>
        <v>【59.15】</v>
      </c>
      <c r="L86" s="27" t="str">
        <f>データ!DH6</f>
        <v>【85.01】</v>
      </c>
      <c r="M86" s="27" t="str">
        <f>データ!DS6</f>
        <v>【22.37】</v>
      </c>
      <c r="N86" s="27" t="str">
        <f>データ!ED6</f>
        <v>【0.00】</v>
      </c>
      <c r="O86" s="27"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ColWidth="9" defaultRowHeight="13.2"/>
  <cols>
    <col min="1" max="1" width="9" style="3"/>
    <col min="2" max="144" width="11.8867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36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66</v>
      </c>
      <c r="B4" s="31"/>
      <c r="C4" s="31"/>
      <c r="D4" s="31"/>
      <c r="E4" s="31"/>
      <c r="F4" s="31"/>
      <c r="G4" s="31"/>
      <c r="H4" s="81"/>
      <c r="I4" s="82"/>
      <c r="J4" s="82"/>
      <c r="K4" s="82"/>
      <c r="L4" s="82"/>
      <c r="M4" s="82"/>
      <c r="N4" s="82"/>
      <c r="O4" s="82"/>
      <c r="P4" s="82"/>
      <c r="Q4" s="82"/>
      <c r="R4" s="82"/>
      <c r="S4" s="82"/>
      <c r="T4" s="82"/>
      <c r="U4" s="82"/>
      <c r="V4" s="82"/>
      <c r="W4" s="82"/>
      <c r="X4" s="83"/>
      <c r="Y4" s="77" t="s">
        <v>67</v>
      </c>
      <c r="Z4" s="77"/>
      <c r="AA4" s="77"/>
      <c r="AB4" s="77"/>
      <c r="AC4" s="77"/>
      <c r="AD4" s="77"/>
      <c r="AE4" s="77"/>
      <c r="AF4" s="77"/>
      <c r="AG4" s="77"/>
      <c r="AH4" s="77"/>
      <c r="AI4" s="77"/>
      <c r="AJ4" s="77" t="s">
        <v>68</v>
      </c>
      <c r="AK4" s="77"/>
      <c r="AL4" s="77"/>
      <c r="AM4" s="77"/>
      <c r="AN4" s="77"/>
      <c r="AO4" s="77"/>
      <c r="AP4" s="77"/>
      <c r="AQ4" s="77"/>
      <c r="AR4" s="77"/>
      <c r="AS4" s="77"/>
      <c r="AT4" s="77"/>
      <c r="AU4" s="77" t="s">
        <v>69</v>
      </c>
      <c r="AV4" s="77"/>
      <c r="AW4" s="77"/>
      <c r="AX4" s="77"/>
      <c r="AY4" s="77"/>
      <c r="AZ4" s="77"/>
      <c r="BA4" s="77"/>
      <c r="BB4" s="77"/>
      <c r="BC4" s="77"/>
      <c r="BD4" s="77"/>
      <c r="BE4" s="77"/>
      <c r="BF4" s="77" t="s">
        <v>70</v>
      </c>
      <c r="BG4" s="77"/>
      <c r="BH4" s="77"/>
      <c r="BI4" s="77"/>
      <c r="BJ4" s="77"/>
      <c r="BK4" s="77"/>
      <c r="BL4" s="77"/>
      <c r="BM4" s="77"/>
      <c r="BN4" s="77"/>
      <c r="BO4" s="77"/>
      <c r="BP4" s="77"/>
      <c r="BQ4" s="77" t="s">
        <v>71</v>
      </c>
      <c r="BR4" s="77"/>
      <c r="BS4" s="77"/>
      <c r="BT4" s="77"/>
      <c r="BU4" s="77"/>
      <c r="BV4" s="77"/>
      <c r="BW4" s="77"/>
      <c r="BX4" s="77"/>
      <c r="BY4" s="77"/>
      <c r="BZ4" s="77"/>
      <c r="CA4" s="77"/>
      <c r="CB4" s="77" t="s">
        <v>72</v>
      </c>
      <c r="CC4" s="77"/>
      <c r="CD4" s="77"/>
      <c r="CE4" s="77"/>
      <c r="CF4" s="77"/>
      <c r="CG4" s="77"/>
      <c r="CH4" s="77"/>
      <c r="CI4" s="77"/>
      <c r="CJ4" s="77"/>
      <c r="CK4" s="77"/>
      <c r="CL4" s="77"/>
      <c r="CM4" s="77" t="s">
        <v>73</v>
      </c>
      <c r="CN4" s="77"/>
      <c r="CO4" s="77"/>
      <c r="CP4" s="77"/>
      <c r="CQ4" s="77"/>
      <c r="CR4" s="77"/>
      <c r="CS4" s="77"/>
      <c r="CT4" s="77"/>
      <c r="CU4" s="77"/>
      <c r="CV4" s="77"/>
      <c r="CW4" s="77"/>
      <c r="CX4" s="77" t="s">
        <v>74</v>
      </c>
      <c r="CY4" s="77"/>
      <c r="CZ4" s="77"/>
      <c r="DA4" s="77"/>
      <c r="DB4" s="77"/>
      <c r="DC4" s="77"/>
      <c r="DD4" s="77"/>
      <c r="DE4" s="77"/>
      <c r="DF4" s="77"/>
      <c r="DG4" s="77"/>
      <c r="DH4" s="77"/>
      <c r="DI4" s="77" t="s">
        <v>75</v>
      </c>
      <c r="DJ4" s="77"/>
      <c r="DK4" s="77"/>
      <c r="DL4" s="77"/>
      <c r="DM4" s="77"/>
      <c r="DN4" s="77"/>
      <c r="DO4" s="77"/>
      <c r="DP4" s="77"/>
      <c r="DQ4" s="77"/>
      <c r="DR4" s="77"/>
      <c r="DS4" s="77"/>
      <c r="DT4" s="77" t="s">
        <v>76</v>
      </c>
      <c r="DU4" s="77"/>
      <c r="DV4" s="77"/>
      <c r="DW4" s="77"/>
      <c r="DX4" s="77"/>
      <c r="DY4" s="77"/>
      <c r="DZ4" s="77"/>
      <c r="EA4" s="77"/>
      <c r="EB4" s="77"/>
      <c r="EC4" s="77"/>
      <c r="ED4" s="77"/>
      <c r="EE4" s="77" t="s">
        <v>77</v>
      </c>
      <c r="EF4" s="77"/>
      <c r="EG4" s="77"/>
      <c r="EH4" s="77"/>
      <c r="EI4" s="77"/>
      <c r="EJ4" s="77"/>
      <c r="EK4" s="77"/>
      <c r="EL4" s="77"/>
      <c r="EM4" s="77"/>
      <c r="EN4" s="77"/>
      <c r="EO4" s="77"/>
    </row>
    <row r="5" spans="1:148">
      <c r="A5" s="29" t="s">
        <v>78</v>
      </c>
      <c r="B5" s="32"/>
      <c r="C5" s="32"/>
      <c r="D5" s="32"/>
      <c r="E5" s="32"/>
      <c r="F5" s="32"/>
      <c r="G5" s="32"/>
      <c r="H5" s="33" t="s">
        <v>79</v>
      </c>
      <c r="I5" s="33" t="s">
        <v>80</v>
      </c>
      <c r="J5" s="33" t="s">
        <v>81</v>
      </c>
      <c r="K5" s="33" t="s">
        <v>82</v>
      </c>
      <c r="L5" s="33" t="s">
        <v>83</v>
      </c>
      <c r="M5" s="33" t="s">
        <v>5</v>
      </c>
      <c r="N5" s="33" t="s">
        <v>84</v>
      </c>
      <c r="O5" s="33" t="s">
        <v>85</v>
      </c>
      <c r="P5" s="33" t="s">
        <v>86</v>
      </c>
      <c r="Q5" s="33" t="s">
        <v>87</v>
      </c>
      <c r="R5" s="33" t="s">
        <v>88</v>
      </c>
      <c r="S5" s="33" t="s">
        <v>89</v>
      </c>
      <c r="T5" s="33" t="s">
        <v>90</v>
      </c>
      <c r="U5" s="33" t="s">
        <v>91</v>
      </c>
      <c r="V5" s="33" t="s">
        <v>92</v>
      </c>
      <c r="W5" s="33" t="s">
        <v>93</v>
      </c>
      <c r="X5" s="33" t="s">
        <v>94</v>
      </c>
      <c r="Y5" s="33" t="s">
        <v>95</v>
      </c>
      <c r="Z5" s="33" t="s">
        <v>96</v>
      </c>
      <c r="AA5" s="33" t="s">
        <v>97</v>
      </c>
      <c r="AB5" s="33" t="s">
        <v>98</v>
      </c>
      <c r="AC5" s="33" t="s">
        <v>99</v>
      </c>
      <c r="AD5" s="33" t="s">
        <v>100</v>
      </c>
      <c r="AE5" s="33" t="s">
        <v>101</v>
      </c>
      <c r="AF5" s="33" t="s">
        <v>102</v>
      </c>
      <c r="AG5" s="33" t="s">
        <v>103</v>
      </c>
      <c r="AH5" s="33" t="s">
        <v>104</v>
      </c>
      <c r="AI5" s="33" t="s">
        <v>43</v>
      </c>
      <c r="AJ5" s="33" t="s">
        <v>95</v>
      </c>
      <c r="AK5" s="33" t="s">
        <v>96</v>
      </c>
      <c r="AL5" s="33" t="s">
        <v>97</v>
      </c>
      <c r="AM5" s="33" t="s">
        <v>98</v>
      </c>
      <c r="AN5" s="33" t="s">
        <v>99</v>
      </c>
      <c r="AO5" s="33" t="s">
        <v>100</v>
      </c>
      <c r="AP5" s="33" t="s">
        <v>101</v>
      </c>
      <c r="AQ5" s="33" t="s">
        <v>102</v>
      </c>
      <c r="AR5" s="33" t="s">
        <v>103</v>
      </c>
      <c r="AS5" s="33" t="s">
        <v>104</v>
      </c>
      <c r="AT5" s="33" t="s">
        <v>105</v>
      </c>
      <c r="AU5" s="33" t="s">
        <v>95</v>
      </c>
      <c r="AV5" s="33" t="s">
        <v>96</v>
      </c>
      <c r="AW5" s="33" t="s">
        <v>97</v>
      </c>
      <c r="AX5" s="33" t="s">
        <v>98</v>
      </c>
      <c r="AY5" s="33" t="s">
        <v>99</v>
      </c>
      <c r="AZ5" s="33" t="s">
        <v>100</v>
      </c>
      <c r="BA5" s="33" t="s">
        <v>101</v>
      </c>
      <c r="BB5" s="33" t="s">
        <v>102</v>
      </c>
      <c r="BC5" s="33" t="s">
        <v>103</v>
      </c>
      <c r="BD5" s="33" t="s">
        <v>104</v>
      </c>
      <c r="BE5" s="33" t="s">
        <v>105</v>
      </c>
      <c r="BF5" s="33" t="s">
        <v>95</v>
      </c>
      <c r="BG5" s="33" t="s">
        <v>96</v>
      </c>
      <c r="BH5" s="33" t="s">
        <v>97</v>
      </c>
      <c r="BI5" s="33" t="s">
        <v>98</v>
      </c>
      <c r="BJ5" s="33" t="s">
        <v>99</v>
      </c>
      <c r="BK5" s="33" t="s">
        <v>100</v>
      </c>
      <c r="BL5" s="33" t="s">
        <v>101</v>
      </c>
      <c r="BM5" s="33" t="s">
        <v>102</v>
      </c>
      <c r="BN5" s="33" t="s">
        <v>103</v>
      </c>
      <c r="BO5" s="33" t="s">
        <v>104</v>
      </c>
      <c r="BP5" s="33" t="s">
        <v>105</v>
      </c>
      <c r="BQ5" s="33" t="s">
        <v>95</v>
      </c>
      <c r="BR5" s="33" t="s">
        <v>96</v>
      </c>
      <c r="BS5" s="33" t="s">
        <v>97</v>
      </c>
      <c r="BT5" s="33" t="s">
        <v>98</v>
      </c>
      <c r="BU5" s="33" t="s">
        <v>99</v>
      </c>
      <c r="BV5" s="33" t="s">
        <v>100</v>
      </c>
      <c r="BW5" s="33" t="s">
        <v>101</v>
      </c>
      <c r="BX5" s="33" t="s">
        <v>102</v>
      </c>
      <c r="BY5" s="33" t="s">
        <v>103</v>
      </c>
      <c r="BZ5" s="33" t="s">
        <v>104</v>
      </c>
      <c r="CA5" s="33" t="s">
        <v>105</v>
      </c>
      <c r="CB5" s="33" t="s">
        <v>95</v>
      </c>
      <c r="CC5" s="33" t="s">
        <v>96</v>
      </c>
      <c r="CD5" s="33" t="s">
        <v>97</v>
      </c>
      <c r="CE5" s="33" t="s">
        <v>98</v>
      </c>
      <c r="CF5" s="33" t="s">
        <v>99</v>
      </c>
      <c r="CG5" s="33" t="s">
        <v>100</v>
      </c>
      <c r="CH5" s="33" t="s">
        <v>101</v>
      </c>
      <c r="CI5" s="33" t="s">
        <v>102</v>
      </c>
      <c r="CJ5" s="33" t="s">
        <v>103</v>
      </c>
      <c r="CK5" s="33" t="s">
        <v>104</v>
      </c>
      <c r="CL5" s="33" t="s">
        <v>105</v>
      </c>
      <c r="CM5" s="33" t="s">
        <v>95</v>
      </c>
      <c r="CN5" s="33" t="s">
        <v>96</v>
      </c>
      <c r="CO5" s="33" t="s">
        <v>97</v>
      </c>
      <c r="CP5" s="33" t="s">
        <v>98</v>
      </c>
      <c r="CQ5" s="33" t="s">
        <v>99</v>
      </c>
      <c r="CR5" s="33" t="s">
        <v>100</v>
      </c>
      <c r="CS5" s="33" t="s">
        <v>101</v>
      </c>
      <c r="CT5" s="33" t="s">
        <v>102</v>
      </c>
      <c r="CU5" s="33" t="s">
        <v>103</v>
      </c>
      <c r="CV5" s="33" t="s">
        <v>104</v>
      </c>
      <c r="CW5" s="33" t="s">
        <v>105</v>
      </c>
      <c r="CX5" s="33" t="s">
        <v>95</v>
      </c>
      <c r="CY5" s="33" t="s">
        <v>96</v>
      </c>
      <c r="CZ5" s="33" t="s">
        <v>97</v>
      </c>
      <c r="DA5" s="33" t="s">
        <v>98</v>
      </c>
      <c r="DB5" s="33" t="s">
        <v>99</v>
      </c>
      <c r="DC5" s="33" t="s">
        <v>100</v>
      </c>
      <c r="DD5" s="33" t="s">
        <v>101</v>
      </c>
      <c r="DE5" s="33" t="s">
        <v>102</v>
      </c>
      <c r="DF5" s="33" t="s">
        <v>103</v>
      </c>
      <c r="DG5" s="33" t="s">
        <v>104</v>
      </c>
      <c r="DH5" s="33" t="s">
        <v>105</v>
      </c>
      <c r="DI5" s="33" t="s">
        <v>95</v>
      </c>
      <c r="DJ5" s="33" t="s">
        <v>96</v>
      </c>
      <c r="DK5" s="33" t="s">
        <v>97</v>
      </c>
      <c r="DL5" s="33" t="s">
        <v>98</v>
      </c>
      <c r="DM5" s="33" t="s">
        <v>99</v>
      </c>
      <c r="DN5" s="33" t="s">
        <v>100</v>
      </c>
      <c r="DO5" s="33" t="s">
        <v>101</v>
      </c>
      <c r="DP5" s="33" t="s">
        <v>102</v>
      </c>
      <c r="DQ5" s="33" t="s">
        <v>103</v>
      </c>
      <c r="DR5" s="33" t="s">
        <v>104</v>
      </c>
      <c r="DS5" s="33" t="s">
        <v>105</v>
      </c>
      <c r="DT5" s="33" t="s">
        <v>95</v>
      </c>
      <c r="DU5" s="33" t="s">
        <v>96</v>
      </c>
      <c r="DV5" s="33" t="s">
        <v>97</v>
      </c>
      <c r="DW5" s="33" t="s">
        <v>98</v>
      </c>
      <c r="DX5" s="33" t="s">
        <v>99</v>
      </c>
      <c r="DY5" s="33" t="s">
        <v>100</v>
      </c>
      <c r="DZ5" s="33" t="s">
        <v>101</v>
      </c>
      <c r="EA5" s="33" t="s">
        <v>102</v>
      </c>
      <c r="EB5" s="33" t="s">
        <v>103</v>
      </c>
      <c r="EC5" s="33" t="s">
        <v>104</v>
      </c>
      <c r="ED5" s="33" t="s">
        <v>105</v>
      </c>
      <c r="EE5" s="33" t="s">
        <v>95</v>
      </c>
      <c r="EF5" s="33" t="s">
        <v>96</v>
      </c>
      <c r="EG5" s="33" t="s">
        <v>97</v>
      </c>
      <c r="EH5" s="33" t="s">
        <v>98</v>
      </c>
      <c r="EI5" s="33" t="s">
        <v>99</v>
      </c>
      <c r="EJ5" s="33" t="s">
        <v>100</v>
      </c>
      <c r="EK5" s="33" t="s">
        <v>101</v>
      </c>
      <c r="EL5" s="33" t="s">
        <v>102</v>
      </c>
      <c r="EM5" s="33" t="s">
        <v>103</v>
      </c>
      <c r="EN5" s="33" t="s">
        <v>104</v>
      </c>
      <c r="EO5" s="33" t="s">
        <v>105</v>
      </c>
    </row>
    <row r="6" spans="1:148" s="37" customFormat="1">
      <c r="A6" s="29" t="s">
        <v>106</v>
      </c>
      <c r="B6" s="34">
        <f>B7</f>
        <v>2016</v>
      </c>
      <c r="C6" s="34">
        <f t="shared" ref="C6:X6" si="3">C7</f>
        <v>41009</v>
      </c>
      <c r="D6" s="34">
        <f t="shared" si="3"/>
        <v>46</v>
      </c>
      <c r="E6" s="34">
        <f t="shared" si="3"/>
        <v>17</v>
      </c>
      <c r="F6" s="34">
        <f t="shared" si="3"/>
        <v>5</v>
      </c>
      <c r="G6" s="34">
        <f t="shared" si="3"/>
        <v>0</v>
      </c>
      <c r="H6" s="34" t="str">
        <f t="shared" si="3"/>
        <v>宮城県　仙台市</v>
      </c>
      <c r="I6" s="34" t="str">
        <f t="shared" si="3"/>
        <v>法適用</v>
      </c>
      <c r="J6" s="34" t="str">
        <f t="shared" si="3"/>
        <v>下水道事業</v>
      </c>
      <c r="K6" s="34" t="str">
        <f t="shared" si="3"/>
        <v>農業集落排水</v>
      </c>
      <c r="L6" s="34" t="str">
        <f t="shared" si="3"/>
        <v>F2</v>
      </c>
      <c r="M6" s="34">
        <f t="shared" si="3"/>
        <v>0</v>
      </c>
      <c r="N6" s="35" t="str">
        <f t="shared" si="3"/>
        <v>-</v>
      </c>
      <c r="O6" s="35">
        <f t="shared" si="3"/>
        <v>52.36</v>
      </c>
      <c r="P6" s="35">
        <f t="shared" si="3"/>
        <v>0.52</v>
      </c>
      <c r="Q6" s="35">
        <f t="shared" si="3"/>
        <v>78.180000000000007</v>
      </c>
      <c r="R6" s="35">
        <f t="shared" si="3"/>
        <v>1882</v>
      </c>
      <c r="S6" s="35">
        <f t="shared" si="3"/>
        <v>1058517</v>
      </c>
      <c r="T6" s="35">
        <f t="shared" si="3"/>
        <v>786.3</v>
      </c>
      <c r="U6" s="35">
        <f t="shared" si="3"/>
        <v>1346.2</v>
      </c>
      <c r="V6" s="35">
        <f t="shared" si="3"/>
        <v>5521</v>
      </c>
      <c r="W6" s="35">
        <f t="shared" si="3"/>
        <v>3.66</v>
      </c>
      <c r="X6" s="35">
        <f t="shared" si="3"/>
        <v>1508.47</v>
      </c>
      <c r="Y6" s="36">
        <f>IF(Y7="",NA(),Y7)</f>
        <v>89.63</v>
      </c>
      <c r="Z6" s="36">
        <f t="shared" ref="Z6:AH6" si="4">IF(Z7="",NA(),Z7)</f>
        <v>96.74</v>
      </c>
      <c r="AA6" s="36">
        <f t="shared" si="4"/>
        <v>88.47</v>
      </c>
      <c r="AB6" s="36">
        <f t="shared" si="4"/>
        <v>87.1</v>
      </c>
      <c r="AC6" s="36">
        <f t="shared" si="4"/>
        <v>87.22</v>
      </c>
      <c r="AD6" s="36">
        <f t="shared" si="4"/>
        <v>92.74</v>
      </c>
      <c r="AE6" s="36">
        <f t="shared" si="4"/>
        <v>93.62</v>
      </c>
      <c r="AF6" s="36">
        <f t="shared" si="4"/>
        <v>97.53</v>
      </c>
      <c r="AG6" s="36">
        <f t="shared" si="4"/>
        <v>99.64</v>
      </c>
      <c r="AH6" s="36">
        <f t="shared" si="4"/>
        <v>99.66</v>
      </c>
      <c r="AI6" s="35" t="str">
        <f>IF(AI7="","",IF(AI7="-","【-】","【"&amp;SUBSTITUTE(TEXT(AI7,"#,##0.00"),"-","△")&amp;"】"))</f>
        <v>【99.11】</v>
      </c>
      <c r="AJ6" s="36">
        <f>IF(AJ7="",NA(),AJ7)</f>
        <v>243.36</v>
      </c>
      <c r="AK6" s="36">
        <f t="shared" ref="AK6:AS6" si="5">IF(AK7="",NA(),AK7)</f>
        <v>137.93</v>
      </c>
      <c r="AL6" s="36">
        <f t="shared" si="5"/>
        <v>270.27999999999997</v>
      </c>
      <c r="AM6" s="36">
        <f t="shared" si="5"/>
        <v>211.18</v>
      </c>
      <c r="AN6" s="36">
        <f t="shared" si="5"/>
        <v>215.33</v>
      </c>
      <c r="AO6" s="36">
        <f t="shared" si="5"/>
        <v>243.13</v>
      </c>
      <c r="AP6" s="36">
        <f t="shared" si="5"/>
        <v>280.08</v>
      </c>
      <c r="AQ6" s="36">
        <f t="shared" si="5"/>
        <v>223.09</v>
      </c>
      <c r="AR6" s="36">
        <f t="shared" si="5"/>
        <v>214.61</v>
      </c>
      <c r="AS6" s="36">
        <f t="shared" si="5"/>
        <v>225.39</v>
      </c>
      <c r="AT6" s="35" t="str">
        <f>IF(AT7="","",IF(AT7="-","【-】","【"&amp;SUBSTITUTE(TEXT(AT7,"#,##0.00"),"-","△")&amp;"】"))</f>
        <v>【206.58】</v>
      </c>
      <c r="AU6" s="36">
        <f>IF(AU7="",NA(),AU7)</f>
        <v>47.89</v>
      </c>
      <c r="AV6" s="36">
        <f t="shared" ref="AV6:BD6" si="6">IF(AV7="",NA(),AV7)</f>
        <v>44.79</v>
      </c>
      <c r="AW6" s="36">
        <f t="shared" si="6"/>
        <v>0.67</v>
      </c>
      <c r="AX6" s="36">
        <f t="shared" si="6"/>
        <v>-6.82</v>
      </c>
      <c r="AY6" s="36">
        <f t="shared" si="6"/>
        <v>-25.48</v>
      </c>
      <c r="AZ6" s="36">
        <f t="shared" si="6"/>
        <v>162.52000000000001</v>
      </c>
      <c r="BA6" s="36">
        <f t="shared" si="6"/>
        <v>124.2</v>
      </c>
      <c r="BB6" s="36">
        <f t="shared" si="6"/>
        <v>33.03</v>
      </c>
      <c r="BC6" s="36">
        <f t="shared" si="6"/>
        <v>29.45</v>
      </c>
      <c r="BD6" s="36">
        <f t="shared" si="6"/>
        <v>31.84</v>
      </c>
      <c r="BE6" s="35" t="str">
        <f>IF(BE7="","",IF(BE7="-","【-】","【"&amp;SUBSTITUTE(TEXT(BE7,"#,##0.00"),"-","△")&amp;"】"))</f>
        <v>【34.54】</v>
      </c>
      <c r="BF6" s="36">
        <f>IF(BF7="",NA(),BF7)</f>
        <v>11596.08</v>
      </c>
      <c r="BG6" s="36">
        <f t="shared" ref="BG6:BO6" si="7">IF(BG7="",NA(),BG7)</f>
        <v>10722.12</v>
      </c>
      <c r="BH6" s="36">
        <f t="shared" si="7"/>
        <v>10318.370000000001</v>
      </c>
      <c r="BI6" s="36">
        <f t="shared" si="7"/>
        <v>9723.68</v>
      </c>
      <c r="BJ6" s="36">
        <f t="shared" si="7"/>
        <v>8821.41</v>
      </c>
      <c r="BK6" s="36">
        <f t="shared" si="7"/>
        <v>1197.82</v>
      </c>
      <c r="BL6" s="36">
        <f t="shared" si="7"/>
        <v>1126.77</v>
      </c>
      <c r="BM6" s="36">
        <f t="shared" si="7"/>
        <v>1044.8</v>
      </c>
      <c r="BN6" s="36">
        <f t="shared" si="7"/>
        <v>1081.8</v>
      </c>
      <c r="BO6" s="36">
        <f t="shared" si="7"/>
        <v>974.93</v>
      </c>
      <c r="BP6" s="35" t="str">
        <f>IF(BP7="","",IF(BP7="-","【-】","【"&amp;SUBSTITUTE(TEXT(BP7,"#,##0.00"),"-","△")&amp;"】"))</f>
        <v>【914.53】</v>
      </c>
      <c r="BQ6" s="36">
        <f>IF(BQ7="",NA(),BQ7)</f>
        <v>9.6</v>
      </c>
      <c r="BR6" s="36">
        <f t="shared" ref="BR6:BZ6" si="8">IF(BR7="",NA(),BR7)</f>
        <v>10.59</v>
      </c>
      <c r="BS6" s="36">
        <f t="shared" si="8"/>
        <v>11</v>
      </c>
      <c r="BT6" s="36">
        <f t="shared" si="8"/>
        <v>12.65</v>
      </c>
      <c r="BU6" s="36">
        <f t="shared" si="8"/>
        <v>12.36</v>
      </c>
      <c r="BV6" s="36">
        <f t="shared" si="8"/>
        <v>51.03</v>
      </c>
      <c r="BW6" s="36">
        <f t="shared" si="8"/>
        <v>50.9</v>
      </c>
      <c r="BX6" s="36">
        <f t="shared" si="8"/>
        <v>50.82</v>
      </c>
      <c r="BY6" s="36">
        <f t="shared" si="8"/>
        <v>52.19</v>
      </c>
      <c r="BZ6" s="36">
        <f t="shared" si="8"/>
        <v>55.32</v>
      </c>
      <c r="CA6" s="35" t="str">
        <f>IF(CA7="","",IF(CA7="-","【-】","【"&amp;SUBSTITUTE(TEXT(CA7,"#,##0.00"),"-","△")&amp;"】"))</f>
        <v>【55.73】</v>
      </c>
      <c r="CB6" s="36">
        <f>IF(CB7="",NA(),CB7)</f>
        <v>1233.23</v>
      </c>
      <c r="CC6" s="36">
        <f t="shared" ref="CC6:CK6" si="9">IF(CC7="",NA(),CC7)</f>
        <v>1113.73</v>
      </c>
      <c r="CD6" s="36">
        <f t="shared" si="9"/>
        <v>1065.06</v>
      </c>
      <c r="CE6" s="36">
        <f t="shared" si="9"/>
        <v>911.86</v>
      </c>
      <c r="CF6" s="36">
        <f t="shared" si="9"/>
        <v>940.5</v>
      </c>
      <c r="CG6" s="36">
        <f t="shared" si="9"/>
        <v>289.60000000000002</v>
      </c>
      <c r="CH6" s="36">
        <f t="shared" si="9"/>
        <v>293.27</v>
      </c>
      <c r="CI6" s="36">
        <f t="shared" si="9"/>
        <v>300.52</v>
      </c>
      <c r="CJ6" s="36">
        <f t="shared" si="9"/>
        <v>296.14</v>
      </c>
      <c r="CK6" s="36">
        <f t="shared" si="9"/>
        <v>283.17</v>
      </c>
      <c r="CL6" s="35" t="str">
        <f>IF(CL7="","",IF(CL7="-","【-】","【"&amp;SUBSTITUTE(TEXT(CL7,"#,##0.00"),"-","△")&amp;"】"))</f>
        <v>【276.78】</v>
      </c>
      <c r="CM6" s="36">
        <f>IF(CM7="",NA(),CM7)</f>
        <v>40.74</v>
      </c>
      <c r="CN6" s="36">
        <f t="shared" ref="CN6:CV6" si="10">IF(CN7="",NA(),CN7)</f>
        <v>47.5</v>
      </c>
      <c r="CO6" s="36">
        <f t="shared" si="10"/>
        <v>57.46</v>
      </c>
      <c r="CP6" s="36">
        <f t="shared" si="10"/>
        <v>57.46</v>
      </c>
      <c r="CQ6" s="36">
        <f t="shared" si="10"/>
        <v>45.12</v>
      </c>
      <c r="CR6" s="36">
        <f t="shared" si="10"/>
        <v>54.74</v>
      </c>
      <c r="CS6" s="36">
        <f t="shared" si="10"/>
        <v>53.78</v>
      </c>
      <c r="CT6" s="36">
        <f t="shared" si="10"/>
        <v>53.24</v>
      </c>
      <c r="CU6" s="36">
        <f t="shared" si="10"/>
        <v>52.31</v>
      </c>
      <c r="CV6" s="36">
        <f t="shared" si="10"/>
        <v>60.65</v>
      </c>
      <c r="CW6" s="35" t="str">
        <f>IF(CW7="","",IF(CW7="-","【-】","【"&amp;SUBSTITUTE(TEXT(CW7,"#,##0.00"),"-","△")&amp;"】"))</f>
        <v>【59.15】</v>
      </c>
      <c r="CX6" s="36">
        <f>IF(CX7="",NA(),CX7)</f>
        <v>95.8</v>
      </c>
      <c r="CY6" s="36">
        <f t="shared" ref="CY6:DG6" si="11">IF(CY7="",NA(),CY7)</f>
        <v>96.34</v>
      </c>
      <c r="CZ6" s="36">
        <f t="shared" si="11"/>
        <v>96.82</v>
      </c>
      <c r="DA6" s="36">
        <f t="shared" si="11"/>
        <v>97.17</v>
      </c>
      <c r="DB6" s="36">
        <f t="shared" si="11"/>
        <v>97.43</v>
      </c>
      <c r="DC6" s="36">
        <f t="shared" si="11"/>
        <v>83.88</v>
      </c>
      <c r="DD6" s="36">
        <f t="shared" si="11"/>
        <v>84.06</v>
      </c>
      <c r="DE6" s="36">
        <f t="shared" si="11"/>
        <v>84.07</v>
      </c>
      <c r="DF6" s="36">
        <f t="shared" si="11"/>
        <v>84.32</v>
      </c>
      <c r="DG6" s="36">
        <f t="shared" si="11"/>
        <v>84.58</v>
      </c>
      <c r="DH6" s="35" t="str">
        <f>IF(DH7="","",IF(DH7="-","【-】","【"&amp;SUBSTITUTE(TEXT(DH7,"#,##0.00"),"-","△")&amp;"】"))</f>
        <v>【85.01】</v>
      </c>
      <c r="DI6" s="36">
        <f>IF(DI7="",NA(),DI7)</f>
        <v>12.23</v>
      </c>
      <c r="DJ6" s="36">
        <f t="shared" ref="DJ6:DR6" si="12">IF(DJ7="",NA(),DJ7)</f>
        <v>12.41</v>
      </c>
      <c r="DK6" s="36">
        <f t="shared" si="12"/>
        <v>29.78</v>
      </c>
      <c r="DL6" s="36">
        <f t="shared" si="12"/>
        <v>31.67</v>
      </c>
      <c r="DM6" s="36">
        <f t="shared" si="12"/>
        <v>33.85</v>
      </c>
      <c r="DN6" s="36">
        <f t="shared" si="12"/>
        <v>9</v>
      </c>
      <c r="DO6" s="36">
        <f t="shared" si="12"/>
        <v>10.11</v>
      </c>
      <c r="DP6" s="36">
        <f t="shared" si="12"/>
        <v>20.68</v>
      </c>
      <c r="DQ6" s="36">
        <f t="shared" si="12"/>
        <v>22.41</v>
      </c>
      <c r="DR6" s="36">
        <f t="shared" si="12"/>
        <v>22.9</v>
      </c>
      <c r="DS6" s="35" t="str">
        <f>IF(DS7="","",IF(DS7="-","【-】","【"&amp;SUBSTITUTE(TEXT(DS7,"#,##0.00"),"-","△")&amp;"】"))</f>
        <v>【22.37】</v>
      </c>
      <c r="DT6" s="35">
        <f>IF(DT7="",NA(),DT7)</f>
        <v>0</v>
      </c>
      <c r="DU6" s="35">
        <f t="shared" ref="DU6:EC6" si="13">IF(DU7="",NA(),DU7)</f>
        <v>0</v>
      </c>
      <c r="DV6" s="35">
        <f t="shared" si="13"/>
        <v>0</v>
      </c>
      <c r="DW6" s="35">
        <f t="shared" si="13"/>
        <v>0</v>
      </c>
      <c r="DX6" s="35">
        <f t="shared" si="13"/>
        <v>0</v>
      </c>
      <c r="DY6" s="36">
        <f t="shared" si="13"/>
        <v>0.09</v>
      </c>
      <c r="DZ6" s="36">
        <f t="shared" si="13"/>
        <v>0.08</v>
      </c>
      <c r="EA6" s="36">
        <f t="shared" si="13"/>
        <v>0.08</v>
      </c>
      <c r="EB6" s="35">
        <f t="shared" si="13"/>
        <v>0</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0.04</v>
      </c>
      <c r="EK6" s="36">
        <f t="shared" si="14"/>
        <v>0.03</v>
      </c>
      <c r="EL6" s="36">
        <f t="shared" si="14"/>
        <v>0.02</v>
      </c>
      <c r="EM6" s="36">
        <f t="shared" si="14"/>
        <v>0.01</v>
      </c>
      <c r="EN6" s="36">
        <f t="shared" si="14"/>
        <v>2.0499999999999998</v>
      </c>
      <c r="EO6" s="35" t="str">
        <f>IF(EO7="","",IF(EO7="-","【-】","【"&amp;SUBSTITUTE(TEXT(EO7,"#,##0.00"),"-","△")&amp;"】"))</f>
        <v>【1.58】</v>
      </c>
    </row>
    <row r="7" spans="1:148" s="37" customFormat="1">
      <c r="A7" s="29"/>
      <c r="B7" s="38">
        <v>2016</v>
      </c>
      <c r="C7" s="38">
        <v>41009</v>
      </c>
      <c r="D7" s="38">
        <v>46</v>
      </c>
      <c r="E7" s="38">
        <v>17</v>
      </c>
      <c r="F7" s="38">
        <v>5</v>
      </c>
      <c r="G7" s="38">
        <v>0</v>
      </c>
      <c r="H7" s="38" t="s">
        <v>107</v>
      </c>
      <c r="I7" s="38" t="s">
        <v>108</v>
      </c>
      <c r="J7" s="38" t="s">
        <v>109</v>
      </c>
      <c r="K7" s="38" t="s">
        <v>110</v>
      </c>
      <c r="L7" s="38" t="s">
        <v>111</v>
      </c>
      <c r="M7" s="38"/>
      <c r="N7" s="39" t="s">
        <v>112</v>
      </c>
      <c r="O7" s="39">
        <v>52.36</v>
      </c>
      <c r="P7" s="39">
        <v>0.52</v>
      </c>
      <c r="Q7" s="39">
        <v>78.180000000000007</v>
      </c>
      <c r="R7" s="39">
        <v>1882</v>
      </c>
      <c r="S7" s="39">
        <v>1058517</v>
      </c>
      <c r="T7" s="39">
        <v>786.3</v>
      </c>
      <c r="U7" s="39">
        <v>1346.2</v>
      </c>
      <c r="V7" s="39">
        <v>5521</v>
      </c>
      <c r="W7" s="39">
        <v>3.66</v>
      </c>
      <c r="X7" s="39">
        <v>1508.47</v>
      </c>
      <c r="Y7" s="39">
        <v>89.63</v>
      </c>
      <c r="Z7" s="39">
        <v>96.74</v>
      </c>
      <c r="AA7" s="39">
        <v>88.47</v>
      </c>
      <c r="AB7" s="39">
        <v>87.1</v>
      </c>
      <c r="AC7" s="39">
        <v>87.22</v>
      </c>
      <c r="AD7" s="39">
        <v>92.74</v>
      </c>
      <c r="AE7" s="39">
        <v>93.62</v>
      </c>
      <c r="AF7" s="39">
        <v>97.53</v>
      </c>
      <c r="AG7" s="39">
        <v>99.64</v>
      </c>
      <c r="AH7" s="39">
        <v>99.66</v>
      </c>
      <c r="AI7" s="39">
        <v>99.11</v>
      </c>
      <c r="AJ7" s="39">
        <v>243.36</v>
      </c>
      <c r="AK7" s="39">
        <v>137.93</v>
      </c>
      <c r="AL7" s="39">
        <v>270.27999999999997</v>
      </c>
      <c r="AM7" s="39">
        <v>211.18</v>
      </c>
      <c r="AN7" s="39">
        <v>215.33</v>
      </c>
      <c r="AO7" s="39">
        <v>243.13</v>
      </c>
      <c r="AP7" s="39">
        <v>280.08</v>
      </c>
      <c r="AQ7" s="39">
        <v>223.09</v>
      </c>
      <c r="AR7" s="39">
        <v>214.61</v>
      </c>
      <c r="AS7" s="39">
        <v>225.39</v>
      </c>
      <c r="AT7" s="39">
        <v>206.58</v>
      </c>
      <c r="AU7" s="39">
        <v>47.89</v>
      </c>
      <c r="AV7" s="39">
        <v>44.79</v>
      </c>
      <c r="AW7" s="39">
        <v>0.67</v>
      </c>
      <c r="AX7" s="39">
        <v>-6.82</v>
      </c>
      <c r="AY7" s="39">
        <v>-25.48</v>
      </c>
      <c r="AZ7" s="39">
        <v>162.52000000000001</v>
      </c>
      <c r="BA7" s="39">
        <v>124.2</v>
      </c>
      <c r="BB7" s="39">
        <v>33.03</v>
      </c>
      <c r="BC7" s="39">
        <v>29.45</v>
      </c>
      <c r="BD7" s="39">
        <v>31.84</v>
      </c>
      <c r="BE7" s="39">
        <v>34.54</v>
      </c>
      <c r="BF7" s="39">
        <v>11596.08</v>
      </c>
      <c r="BG7" s="39">
        <v>10722.12</v>
      </c>
      <c r="BH7" s="39">
        <v>10318.370000000001</v>
      </c>
      <c r="BI7" s="39">
        <v>9723.68</v>
      </c>
      <c r="BJ7" s="39">
        <v>8821.41</v>
      </c>
      <c r="BK7" s="39">
        <v>1197.82</v>
      </c>
      <c r="BL7" s="39">
        <v>1126.77</v>
      </c>
      <c r="BM7" s="39">
        <v>1044.8</v>
      </c>
      <c r="BN7" s="39">
        <v>1081.8</v>
      </c>
      <c r="BO7" s="39">
        <v>974.93</v>
      </c>
      <c r="BP7" s="39">
        <v>914.53</v>
      </c>
      <c r="BQ7" s="39">
        <v>9.6</v>
      </c>
      <c r="BR7" s="39">
        <v>10.59</v>
      </c>
      <c r="BS7" s="39">
        <v>11</v>
      </c>
      <c r="BT7" s="39">
        <v>12.65</v>
      </c>
      <c r="BU7" s="39">
        <v>12.36</v>
      </c>
      <c r="BV7" s="39">
        <v>51.03</v>
      </c>
      <c r="BW7" s="39">
        <v>50.9</v>
      </c>
      <c r="BX7" s="39">
        <v>50.82</v>
      </c>
      <c r="BY7" s="39">
        <v>52.19</v>
      </c>
      <c r="BZ7" s="39">
        <v>55.32</v>
      </c>
      <c r="CA7" s="39">
        <v>55.73</v>
      </c>
      <c r="CB7" s="39">
        <v>1233.23</v>
      </c>
      <c r="CC7" s="39">
        <v>1113.73</v>
      </c>
      <c r="CD7" s="39">
        <v>1065.06</v>
      </c>
      <c r="CE7" s="39">
        <v>911.86</v>
      </c>
      <c r="CF7" s="39">
        <v>940.5</v>
      </c>
      <c r="CG7" s="39">
        <v>289.60000000000002</v>
      </c>
      <c r="CH7" s="39">
        <v>293.27</v>
      </c>
      <c r="CI7" s="39">
        <v>300.52</v>
      </c>
      <c r="CJ7" s="39">
        <v>296.14</v>
      </c>
      <c r="CK7" s="39">
        <v>283.17</v>
      </c>
      <c r="CL7" s="39">
        <v>276.77999999999997</v>
      </c>
      <c r="CM7" s="39">
        <v>40.74</v>
      </c>
      <c r="CN7" s="39">
        <v>47.5</v>
      </c>
      <c r="CO7" s="39">
        <v>57.46</v>
      </c>
      <c r="CP7" s="39">
        <v>57.46</v>
      </c>
      <c r="CQ7" s="39">
        <v>45.12</v>
      </c>
      <c r="CR7" s="39">
        <v>54.74</v>
      </c>
      <c r="CS7" s="39">
        <v>53.78</v>
      </c>
      <c r="CT7" s="39">
        <v>53.24</v>
      </c>
      <c r="CU7" s="39">
        <v>52.31</v>
      </c>
      <c r="CV7" s="39">
        <v>60.65</v>
      </c>
      <c r="CW7" s="39">
        <v>59.15</v>
      </c>
      <c r="CX7" s="39">
        <v>95.8</v>
      </c>
      <c r="CY7" s="39">
        <v>96.34</v>
      </c>
      <c r="CZ7" s="39">
        <v>96.82</v>
      </c>
      <c r="DA7" s="39">
        <v>97.17</v>
      </c>
      <c r="DB7" s="39">
        <v>97.43</v>
      </c>
      <c r="DC7" s="39">
        <v>83.88</v>
      </c>
      <c r="DD7" s="39">
        <v>84.06</v>
      </c>
      <c r="DE7" s="39">
        <v>84.07</v>
      </c>
      <c r="DF7" s="39">
        <v>84.32</v>
      </c>
      <c r="DG7" s="39">
        <v>84.58</v>
      </c>
      <c r="DH7" s="39">
        <v>85.01</v>
      </c>
      <c r="DI7" s="39">
        <v>12.23</v>
      </c>
      <c r="DJ7" s="39">
        <v>12.41</v>
      </c>
      <c r="DK7" s="39">
        <v>29.78</v>
      </c>
      <c r="DL7" s="39">
        <v>31.67</v>
      </c>
      <c r="DM7" s="39">
        <v>33.85</v>
      </c>
      <c r="DN7" s="39">
        <v>9</v>
      </c>
      <c r="DO7" s="39">
        <v>10.11</v>
      </c>
      <c r="DP7" s="39">
        <v>20.68</v>
      </c>
      <c r="DQ7" s="39">
        <v>22.41</v>
      </c>
      <c r="DR7" s="39">
        <v>22.9</v>
      </c>
      <c r="DS7" s="39">
        <v>22.37</v>
      </c>
      <c r="DT7" s="39">
        <v>0</v>
      </c>
      <c r="DU7" s="39">
        <v>0</v>
      </c>
      <c r="DV7" s="39">
        <v>0</v>
      </c>
      <c r="DW7" s="39">
        <v>0</v>
      </c>
      <c r="DX7" s="39">
        <v>0</v>
      </c>
      <c r="DY7" s="39">
        <v>0.09</v>
      </c>
      <c r="DZ7" s="39">
        <v>0.08</v>
      </c>
      <c r="EA7" s="39">
        <v>0.08</v>
      </c>
      <c r="EB7" s="39">
        <v>0</v>
      </c>
      <c r="EC7" s="39">
        <v>0</v>
      </c>
      <c r="ED7" s="39">
        <v>0</v>
      </c>
      <c r="EE7" s="39">
        <v>0</v>
      </c>
      <c r="EF7" s="39">
        <v>0</v>
      </c>
      <c r="EG7" s="39">
        <v>0</v>
      </c>
      <c r="EH7" s="39">
        <v>0</v>
      </c>
      <c r="EI7" s="39">
        <v>0</v>
      </c>
      <c r="EJ7" s="39">
        <v>0.04</v>
      </c>
      <c r="EK7" s="39">
        <v>0.03</v>
      </c>
      <c r="EL7" s="39">
        <v>0.02</v>
      </c>
      <c r="EM7" s="39">
        <v>0.01</v>
      </c>
      <c r="EN7" s="39">
        <v>2.0499999999999998</v>
      </c>
      <c r="EO7" s="39">
        <v>1.58</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113</v>
      </c>
      <c r="C9" s="41" t="s">
        <v>114</v>
      </c>
      <c r="D9" s="41" t="s">
        <v>115</v>
      </c>
      <c r="E9" s="41" t="s">
        <v>116</v>
      </c>
      <c r="F9" s="41" t="s">
        <v>117</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2017-12-25T01:57:37Z</dcterms:created>
  <dcterms:modified xsi:type="dcterms:W3CDTF">2018-02-22T15:09:11Z</dcterms:modified>
  <cp:category/>
</cp:coreProperties>
</file>