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P10" i="4"/>
  <c r="B10" i="4"/>
  <c r="BB8" i="4"/>
  <c r="AT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<sst xmlns="http://schemas.openxmlformats.org/spreadsheetml/2006/main" count="240" uniqueCount="123">
  <si>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</si>
  <si>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</si>
  <si>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</si>
  <si>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</si>
  <si>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</si>
  <si>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</si>
  <si>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</si>
  <si>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</si>
  <si>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</si>
  <si>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</si>
  <si>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</si>
  <si>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</si>
  <si>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</si>
  <si>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</si>
  <si>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</si>
  <si>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</si>
  <si>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</si>
  <si>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</si>
  <si>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</si>
  <si>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</si>
  <si>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</si>
  <si>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</si>
  <si>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</si>
  <si>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</si>
  <si>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</si>
  <si>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</si>
  <si>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</si>
  <si>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</si>
  <si>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</si>
  <si>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</si>
  <si>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</si>
  <si>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</si>
  <si>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</si>
  <si>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</si>
  <si>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</si>
  <si>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</si>
  <si>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</si>
  <si>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</si>
  <si>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</si>
  <si>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</si>
  <si>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</si>
  <si>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</si>
  <si>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</si>
  <si>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</si>
  <si>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</si>
  <si>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</si>
  <si>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</si>
  <si>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</si>
  <si>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</si>
  <si>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</si>
  <si>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</si>
  <si>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</si>
  <si>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</si>
  <si>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</si>
  <si>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</si>
  <si>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</si>
  <si>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</si>
  <si>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</si>
  <si>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</si>
  <si>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</si>
  <si>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</si>
  <si>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</si>
  <si>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</si>
  <si>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</si>
  <si>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</si>
  <si>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</si>
  <si>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</si>
  <si>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</si>
  <si>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</si>
  <si>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</si>
  <si>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</si>
  <si>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</si>
  <si>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</si>
  <si>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</si>
  <si>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</si>
  <si>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</si>
  <si>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</si>
  <si>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</si>
  <si>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</si>
  <si>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</si>
  <si>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</si>
  <si>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</si>
  <si>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</si>
  <si>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</si>
  <si>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</si>
  <si>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</si>
  <si>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</si>
  <si>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</si>
  <si>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</si>
  <si>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</si>
  <si>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</si>
  <si>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</si>
  <si>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</si>
  <si>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</si>
  <si>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</si>
  <si>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</si>
  <si>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</si>
  <si>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</si>
  <si>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</si>
  <si>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</si>
  <si>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</si>
  <si>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</si>
  <si>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</si>
  <si>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</si>
  <si>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</si>
  <si>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</si>
  <si>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</si>
  <si>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</si>
  <si>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</si>
  <si>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</si>
  <si>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</si>
  <si>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</si>
  <si>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</si>
  <si>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</si>
  <si>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</si>
  <si>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</si>
  <si>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</si>
  <si>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</si>
  <si>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</si>
  <si>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</si>
  <si>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経常収支比率や経費回収率については、比率は100％を超え、累積欠損金が解消されたことから、経営の健全性は保たれていると考える。
　一方、本市においては、平成４年以降、積極的に下水道を整備し普及を図るため、企業債を発行し続けてきたこともあり、依然として、事業規模に対する企業債の残高は高水準にあることから、引き続き、費用の削減や平準化を推進していくほか、財源の安定的確保に努めていく。</t>
    <rPh sb="30" eb="32">
      <t>ルイセキ</t>
    </rPh>
    <rPh sb="32" eb="35">
      <t>ケッソンキン</t>
    </rPh>
    <rPh sb="36" eb="38">
      <t>カイショウ</t>
    </rPh>
    <rPh sb="66" eb="68">
      <t>イッポウ</t>
    </rPh>
    <rPh sb="95" eb="97">
      <t>フキュウ</t>
    </rPh>
    <rPh sb="98" eb="99">
      <t>ハカ</t>
    </rPh>
    <rPh sb="103" eb="105">
      <t>キギョウ</t>
    </rPh>
    <rPh sb="105" eb="106">
      <t>サイ</t>
    </rPh>
    <rPh sb="107" eb="109">
      <t>ハッコウ</t>
    </rPh>
    <rPh sb="110" eb="111">
      <t>ツヅ</t>
    </rPh>
    <rPh sb="177" eb="179">
      <t>ザイゲン</t>
    </rPh>
    <rPh sb="180" eb="183">
      <t>アンテイテキ</t>
    </rPh>
    <rPh sb="183" eb="185">
      <t>カクホ</t>
    </rPh>
    <rPh sb="186" eb="187">
      <t>ツト</t>
    </rPh>
    <phoneticPr fontId="4"/>
  </si>
  <si>
    <t>　現在、更新期を迎えた管渠はないが、今後、更新期を迎える施設が急増し、多額の費用を要する見込みであることから、下水道ストックマネジメント等の取組みにより施設の長寿命化や維持管理・更新費用の削減や平準化を図っていく。</t>
    <rPh sb="1" eb="3">
      <t>ゲンザイ</t>
    </rPh>
    <rPh sb="76" eb="78">
      <t>シセツ</t>
    </rPh>
    <rPh sb="79" eb="80">
      <t>チョウ</t>
    </rPh>
    <rPh sb="80" eb="83">
      <t>ジュミョウカ</t>
    </rPh>
    <rPh sb="101" eb="102">
      <t>ハカ</t>
    </rPh>
    <phoneticPr fontId="4"/>
  </si>
  <si>
    <t>　近年は、人口減少や核家族化の進行、単身世帯の増加に伴う１世帯あたりの人員減少に加え、節水型社会への移行等により使用水量が減少傾向にあり、今後もその傾向が続くことが想定される。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上下水道料金の徴収一元化等による収入増や下水道ストックマネジメント等による施設の長寿命化や費用の削減・平準化のほか、建設投資の適正化等の事業運営を進めることにより、更なる経営の健全化・効率化に努めていく。</t>
    <rPh sb="5" eb="7">
      <t>ジンコウ</t>
    </rPh>
    <rPh sb="7" eb="9">
      <t>ゲンショウ</t>
    </rPh>
    <rPh sb="163" eb="164">
      <t>ドウ</t>
    </rPh>
    <rPh sb="167" eb="169">
      <t>ショウカン</t>
    </rPh>
    <rPh sb="170" eb="172">
      <t>トウブン</t>
    </rPh>
    <rPh sb="173" eb="174">
      <t>アイダ</t>
    </rPh>
    <rPh sb="174" eb="175">
      <t>ツヅ</t>
    </rPh>
    <rPh sb="193" eb="195">
      <t>ケイエイ</t>
    </rPh>
    <rPh sb="195" eb="197">
      <t>ジョウキョウ</t>
    </rPh>
    <rPh sb="198" eb="199">
      <t>キビ</t>
    </rPh>
    <rPh sb="206" eb="208">
      <t>ソウテイ</t>
    </rPh>
    <rPh sb="224" eb="226">
      <t>ジョウゲ</t>
    </rPh>
    <rPh sb="226" eb="228">
      <t>スイドウ</t>
    </rPh>
    <rPh sb="228" eb="230">
      <t>リョウキン</t>
    </rPh>
    <rPh sb="231" eb="233">
      <t>チョウシュウ</t>
    </rPh>
    <rPh sb="233" eb="236">
      <t>イチゲンカ</t>
    </rPh>
    <rPh sb="236" eb="237">
      <t>トウ</t>
    </rPh>
    <rPh sb="242" eb="243">
      <t>ゾウ</t>
    </rPh>
    <rPh sb="244" eb="247">
      <t>ゲスイドウ</t>
    </rPh>
    <rPh sb="257" eb="258">
      <t>ナド</t>
    </rPh>
    <rPh sb="261" eb="263">
      <t>シセツ</t>
    </rPh>
    <rPh sb="264" eb="265">
      <t>チョウ</t>
    </rPh>
    <rPh sb="265" eb="268">
      <t>ジュミョウカ</t>
    </rPh>
    <rPh sb="272" eb="274">
      <t>サクゲン</t>
    </rPh>
    <rPh sb="275" eb="278">
      <t>ヘイジュンカ</t>
    </rPh>
    <rPh sb="282" eb="284">
      <t>ケンセツ</t>
    </rPh>
    <rPh sb="290" eb="291">
      <t>ナド</t>
    </rPh>
    <rPh sb="292" eb="294">
      <t>ジギョウ</t>
    </rPh>
    <rPh sb="294" eb="296">
      <t>ウンエイ</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</si>
</sst>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3672"/>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77243672"/>
        <c:axId val="277245240"/>
      </c:lineChart>
      <c:dateAx>
        <c:axId val="277243672"/>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549168"/>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92549168"/>
        <c:axId val="492548776"/>
      </c:lineChart>
      <c:dateAx>
        <c:axId val="492549168"/>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95.6</c:v>
                </c:pt>
                <c:pt idx="1">
                  <c:v>96.28</c:v>
                </c:pt>
                <c:pt idx="2">
                  <c:v>96.47</c:v>
                </c:pt>
                <c:pt idx="3">
                  <c:v>96.65</c:v>
                </c:pt>
                <c:pt idx="4">
                  <c:v>96.69</c:v>
                </c:pt>
              </c:numCache>
            </c:numRef>
          </c:val>
        </c:ser>
        <c:dLbls>
          <c:showLegendKey val="0"/>
          <c:showVal val="0"/>
          <c:showCatName val="0"/>
          <c:showSerName val="0"/>
          <c:showPercent val="0"/>
          <c:showBubbleSize val="0"/>
        </c:dLbls>
        <c:gapWidth val="150"/>
        <c:axId val="492549560"/>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92549560"/>
        <c:axId val="202185848"/>
      </c:lineChart>
      <c:dateAx>
        <c:axId val="492549560"/>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92.47</c:v>
                </c:pt>
                <c:pt idx="1">
                  <c:v>102.15</c:v>
                </c:pt>
                <c:pt idx="2">
                  <c:v>108.68</c:v>
                </c:pt>
                <c:pt idx="3">
                  <c:v>109.27</c:v>
                </c:pt>
                <c:pt idx="4">
                  <c:v>110.82</c:v>
                </c:pt>
              </c:numCache>
            </c:numRef>
          </c:val>
        </c:ser>
        <c:dLbls>
          <c:showLegendKey val="0"/>
          <c:showVal val="0"/>
          <c:showCatName val="0"/>
          <c:showSerName val="0"/>
          <c:showPercent val="0"/>
          <c:showBubbleSize val="0"/>
        </c:dLbls>
        <c:gapWidth val="150"/>
        <c:axId val="277244848"/>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277244848"/>
        <c:axId val="277240928"/>
      </c:lineChart>
      <c:dateAx>
        <c:axId val="277244848"/>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15.33</c:v>
                </c:pt>
                <c:pt idx="1">
                  <c:v>17.03</c:v>
                </c:pt>
                <c:pt idx="2">
                  <c:v>20.97</c:v>
                </c:pt>
                <c:pt idx="3">
                  <c:v>22.77</c:v>
                </c:pt>
                <c:pt idx="4">
                  <c:v>24.54</c:v>
                </c:pt>
              </c:numCache>
            </c:numRef>
          </c:val>
        </c:ser>
        <c:dLbls>
          <c:showLegendKey val="0"/>
          <c:showVal val="0"/>
          <c:showCatName val="0"/>
          <c:showSerName val="0"/>
          <c:showPercent val="0"/>
          <c:showBubbleSize val="0"/>
        </c:dLbls>
        <c:gapWidth val="150"/>
        <c:axId val="277242104"/>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277242104"/>
        <c:axId val="277242496"/>
      </c:lineChart>
      <c:dateAx>
        <c:axId val="277242104"/>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6360"/>
        <c:axId val="501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501696360"/>
        <c:axId val="501694400"/>
      </c:lineChart>
      <c:dateAx>
        <c:axId val="501696360"/>
        <c:scaling>
          <c:orientation val="minMax"/>
        </c:scaling>
        <c:delete val="1"/>
        <c:axPos val="b"/>
        <c:numFmt formatCode="ge" sourceLinked="1"/>
        <c:majorTickMark val="none"/>
        <c:minorTickMark val="none"/>
        <c:tickLblPos val="none"/>
        <c:crossAx val="501694400"/>
        <c:crosses val="autoZero"/>
        <c:auto val="1"/>
        <c:lblOffset val="100"/>
        <c:baseTimeUnit val="years"/>
      </c:dateAx>
      <c:valAx>
        <c:axId val="501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63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77.09</c:v>
                </c:pt>
                <c:pt idx="1">
                  <c:v>75.77</c:v>
                </c:pt>
                <c:pt idx="2">
                  <c:v>43.84</c:v>
                </c:pt>
                <c:pt idx="3">
                  <c:v>11.35</c:v>
                </c:pt>
                <c:pt idx="4" formatCode="#,##0.00;&quot;△&quot;#,##0.00">
                  <c:v>0</c:v>
                </c:pt>
              </c:numCache>
            </c:numRef>
          </c:val>
        </c:ser>
        <c:dLbls>
          <c:showLegendKey val="0"/>
          <c:showVal val="0"/>
          <c:showCatName val="0"/>
          <c:showSerName val="0"/>
          <c:showPercent val="0"/>
          <c:showBubbleSize val="0"/>
        </c:dLbls>
        <c:gapWidth val="150"/>
        <c:axId val="501689304"/>
        <c:axId val="50169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501689304"/>
        <c:axId val="501692048"/>
      </c:lineChart>
      <c:dateAx>
        <c:axId val="501689304"/>
        <c:scaling>
          <c:orientation val="minMax"/>
        </c:scaling>
        <c:delete val="1"/>
        <c:axPos val="b"/>
        <c:numFmt formatCode="ge" sourceLinked="1"/>
        <c:majorTickMark val="none"/>
        <c:minorTickMark val="none"/>
        <c:tickLblPos val="none"/>
        <c:crossAx val="501692048"/>
        <c:crosses val="autoZero"/>
        <c:auto val="1"/>
        <c:lblOffset val="100"/>
        <c:baseTimeUnit val="years"/>
      </c:dateAx>
      <c:valAx>
        <c:axId val="5016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-1002.45</c:v>
                </c:pt>
                <c:pt idx="1">
                  <c:v>202.73</c:v>
                </c:pt>
                <c:pt idx="2">
                  <c:v>25.28</c:v>
                </c:pt>
                <c:pt idx="3">
                  <c:v>46.62</c:v>
                </c:pt>
                <c:pt idx="4">
                  <c:v>66.650000000000006</c:v>
                </c:pt>
              </c:numCache>
            </c:numRef>
          </c:val>
        </c:ser>
        <c:dLbls>
          <c:showLegendKey val="0"/>
          <c:showVal val="0"/>
          <c:showCatName val="0"/>
          <c:showSerName val="0"/>
          <c:showPercent val="0"/>
          <c:showBubbleSize val="0"/>
        </c:dLbls>
        <c:gapWidth val="150"/>
        <c:axId val="501694792"/>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501694792"/>
        <c:axId val="501688912"/>
      </c:lineChart>
      <c:dateAx>
        <c:axId val="501694792"/>
        <c:scaling>
          <c:orientation val="minMax"/>
        </c:scaling>
        <c:delete val="1"/>
        <c:axPos val="b"/>
        <c:numFmt formatCode="ge" sourceLinked="1"/>
        <c:majorTickMark val="none"/>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2083.96</c:v>
                </c:pt>
                <c:pt idx="1">
                  <c:v>2125.17</c:v>
                </c:pt>
                <c:pt idx="2">
                  <c:v>1730.15</c:v>
                </c:pt>
                <c:pt idx="3">
                  <c:v>1696.3</c:v>
                </c:pt>
                <c:pt idx="4">
                  <c:v>1660.6</c:v>
                </c:pt>
              </c:numCache>
            </c:numRef>
          </c:val>
        </c:ser>
        <c:dLbls>
          <c:showLegendKey val="0"/>
          <c:showVal val="0"/>
          <c:showCatName val="0"/>
          <c:showSerName val="0"/>
          <c:showPercent val="0"/>
          <c:showBubbleSize val="0"/>
        </c:dLbls>
        <c:gapWidth val="150"/>
        <c:axId val="453375952"/>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53375952"/>
        <c:axId val="453376736"/>
      </c:lineChart>
      <c:dateAx>
        <c:axId val="453375952"/>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85.55</c:v>
                </c:pt>
                <c:pt idx="1">
                  <c:v>104.56</c:v>
                </c:pt>
                <c:pt idx="2">
                  <c:v>118.86</c:v>
                </c:pt>
                <c:pt idx="3">
                  <c:v>120.09</c:v>
                </c:pt>
                <c:pt idx="4">
                  <c:v>123.47</c:v>
                </c:pt>
              </c:numCache>
            </c:numRef>
          </c:val>
        </c:ser>
        <c:dLbls>
          <c:showLegendKey val="0"/>
          <c:showVal val="0"/>
          <c:showCatName val="0"/>
          <c:showSerName val="0"/>
          <c:showPercent val="0"/>
          <c:showBubbleSize val="0"/>
        </c:dLbls>
        <c:gapWidth val="150"/>
        <c:axId val="45337556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53375560"/>
        <c:axId val="453370072"/>
      </c:lineChart>
      <c:dateAx>
        <c:axId val="45337556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106.07</c:v>
                </c:pt>
                <c:pt idx="1">
                  <c:v>86.79</c:v>
                </c:pt>
                <c:pt idx="2">
                  <c:v>77.819999999999993</c:v>
                </c:pt>
                <c:pt idx="3">
                  <c:v>77.03</c:v>
                </c:pt>
                <c:pt idx="4">
                  <c:v>74.92</c:v>
                </c:pt>
              </c:numCache>
            </c:numRef>
          </c:val>
        </c:ser>
        <c:dLbls>
          <c:showLegendKey val="0"/>
          <c:showVal val="0"/>
          <c:showCatName val="0"/>
          <c:showSerName val="0"/>
          <c:showPercent val="0"/>
          <c:showBubbleSize val="0"/>
        </c:dLbls>
        <c:gapWidth val="150"/>
        <c:axId val="453376344"/>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53376344"/>
        <c:axId val="453373208"/>
      </c:lineChart>
      <c:dateAx>
        <c:axId val="453376344"/>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千葉県　千葉市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965607</v>
      </c>
      <c r="AM8" s="68"/>
      <c r="AN8" s="68"/>
      <c r="AO8" s="68"/>
      <c r="AP8" s="68"/>
      <c r="AQ8" s="68"/>
      <c r="AR8" s="68"/>
      <c r="AS8" s="68"/>
      <c r="AT8" s="67">
        <f>データ!T6</f>
        <v>271.77</v>
      </c>
      <c r="AU8" s="67"/>
      <c r="AV8" s="67"/>
      <c r="AW8" s="67"/>
      <c r="AX8" s="67"/>
      <c r="AY8" s="67"/>
      <c r="AZ8" s="67"/>
      <c r="BA8" s="67"/>
      <c r="BB8" s="67">
        <f>データ!U6</f>
        <v>3553.03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13.85</v>
      </c>
      <c r="J10" s="67"/>
      <c r="K10" s="67"/>
      <c r="L10" s="67"/>
      <c r="M10" s="67"/>
      <c r="N10" s="67"/>
      <c r="O10" s="67"/>
      <c r="P10" s="67">
        <f>データ!P6</f>
        <v>7.29</v>
      </c>
      <c r="Q10" s="67"/>
      <c r="R10" s="67"/>
      <c r="S10" s="67"/>
      <c r="T10" s="67"/>
      <c r="U10" s="67"/>
      <c r="V10" s="67"/>
      <c r="W10" s="67">
        <f>データ!Q6</f>
        <v>100</v>
      </c>
      <c r="X10" s="67"/>
      <c r="Y10" s="67"/>
      <c r="Z10" s="67"/>
      <c r="AA10" s="67"/>
      <c r="AB10" s="67"/>
      <c r="AC10" s="67"/>
      <c r="AD10" s="68">
        <f>データ!R6</f>
        <v>1998</v>
      </c>
      <c r="AE10" s="68"/>
      <c r="AF10" s="68"/>
      <c r="AG10" s="68"/>
      <c r="AH10" s="68"/>
      <c r="AI10" s="68"/>
      <c r="AJ10" s="68"/>
      <c r="AK10" s="2"/>
      <c r="AL10" s="68">
        <f>データ!V6</f>
        <v>70411</v>
      </c>
      <c r="AM10" s="68"/>
      <c r="AN10" s="68"/>
      <c r="AO10" s="68"/>
      <c r="AP10" s="68"/>
      <c r="AQ10" s="68"/>
      <c r="AR10" s="68"/>
      <c r="AS10" s="68"/>
      <c r="AT10" s="67">
        <f>データ!W6</f>
        <v>8.92</v>
      </c>
      <c r="AU10" s="67"/>
      <c r="AV10" s="67"/>
      <c r="AW10" s="67"/>
      <c r="AX10" s="67"/>
      <c r="AY10" s="67"/>
      <c r="AZ10" s="67"/>
      <c r="BA10" s="67"/>
      <c r="BB10" s="67">
        <f>データ!X6</f>
        <v>7893.61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121002</v>
      </c>
      <c r="D6" s="34">
        <f t="shared" si="3"/>
        <v>46</v>
      </c>
      <c r="E6" s="34">
        <f t="shared" si="3"/>
        <v>17</v>
      </c>
      <c r="F6" s="34">
        <f t="shared" si="3"/>
        <v>4</v>
      </c>
      <c r="G6" s="34">
        <f t="shared" si="3"/>
        <v>0</v>
      </c>
      <c r="H6" s="34" t="str">
        <f t="shared" si="3"/>
        <v>千葉県　千葉市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13.85</v>
      </c>
      <c r="P6" s="35">
        <f t="shared" si="3"/>
        <v>7.29</v>
      </c>
      <c r="Q6" s="35">
        <f t="shared" si="3"/>
        <v>100</v>
      </c>
      <c r="R6" s="35">
        <f t="shared" si="3"/>
        <v>1998</v>
      </c>
      <c r="S6" s="35">
        <f t="shared" si="3"/>
        <v>965607</v>
      </c>
      <c r="T6" s="35">
        <f t="shared" si="3"/>
        <v>271.77</v>
      </c>
      <c r="U6" s="35">
        <f t="shared" si="3"/>
        <v>3553.03</v>
      </c>
      <c r="V6" s="35">
        <f t="shared" si="3"/>
        <v>70411</v>
      </c>
      <c r="W6" s="35">
        <f t="shared" si="3"/>
        <v>8.92</v>
      </c>
      <c r="X6" s="35">
        <f t="shared" si="3"/>
        <v>7893.61</v>
      </c>
      <c r="Y6" s="36">
        <f>IF(Y7="",NA(),Y7)</f>
        <v>92.47</v>
      </c>
      <c r="Z6" s="36">
        <f t="shared" ref="Z6:AH6" si="4">IF(Z7="",NA(),Z7)</f>
        <v>102.15</v>
      </c>
      <c r="AA6" s="36">
        <f t="shared" si="4"/>
        <v>108.68</v>
      </c>
      <c r="AB6" s="36">
        <f t="shared" si="4"/>
        <v>109.27</v>
      </c>
      <c r="AC6" s="36">
        <f t="shared" si="4"/>
        <v>110.82</v>
      </c>
      <c r="AD6" s="36">
        <f t="shared" si="4"/>
        <v>94.73</v>
      </c>
      <c r="AE6" s="36">
        <f t="shared" si="4"/>
        <v>96.59</v>
      </c>
      <c r="AF6" s="36">
        <f t="shared" si="4"/>
        <v>101.24</v>
      </c>
      <c r="AG6" s="36">
        <f t="shared" si="4"/>
        <v>100.94</v>
      </c>
      <c r="AH6" s="36">
        <f t="shared" si="4"/>
        <v>100.85</v>
      </c>
      <c r="AI6" s="35" t="str">
        <f>IF(AI7="","",IF(AI7="-","【-】","【"&amp;SUBSTITUTE(TEXT(AI7,"#,##0.00"),"-","△")&amp;"】"))</f>
        <v>【100.66】</v>
      </c>
      <c r="AJ6" s="36">
        <f>IF(AJ7="",NA(),AJ7)</f>
        <v>77.09</v>
      </c>
      <c r="AK6" s="36">
        <f t="shared" ref="AK6:AS6" si="5">IF(AK7="",NA(),AK7)</f>
        <v>75.77</v>
      </c>
      <c r="AL6" s="36">
        <f t="shared" si="5"/>
        <v>43.84</v>
      </c>
      <c r="AM6" s="36">
        <f t="shared" si="5"/>
        <v>11.35</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-1002.45</v>
      </c>
      <c r="AV6" s="36">
        <f t="shared" ref="AV6:BD6" si="6">IF(AV7="",NA(),AV7)</f>
        <v>202.73</v>
      </c>
      <c r="AW6" s="36">
        <f t="shared" si="6"/>
        <v>25.28</v>
      </c>
      <c r="AX6" s="36">
        <f t="shared" si="6"/>
        <v>46.62</v>
      </c>
      <c r="AY6" s="36">
        <f t="shared" si="6"/>
        <v>66.650000000000006</v>
      </c>
      <c r="AZ6" s="36">
        <f t="shared" si="6"/>
        <v>243.58</v>
      </c>
      <c r="BA6" s="36">
        <f t="shared" si="6"/>
        <v>290.19</v>
      </c>
      <c r="BB6" s="36">
        <f t="shared" si="6"/>
        <v>63.22</v>
      </c>
      <c r="BC6" s="36">
        <f t="shared" si="6"/>
        <v>49.07</v>
      </c>
      <c r="BD6" s="36">
        <f t="shared" si="6"/>
        <v>46.78</v>
      </c>
      <c r="BE6" s="35" t="str">
        <f>IF(BE7="","",IF(BE7="-","【-】","【"&amp;SUBSTITUTE(TEXT(BE7,"#,##0.00"),"-","△")&amp;"】"))</f>
        <v>【54.12】</v>
      </c>
      <c r="BF6" s="36">
        <f>IF(BF7="",NA(),BF7)</f>
        <v>2083.96</v>
      </c>
      <c r="BG6" s="36">
        <f t="shared" ref="BG6:BO6" si="7">IF(BG7="",NA(),BG7)</f>
        <v>2125.17</v>
      </c>
      <c r="BH6" s="36">
        <f t="shared" si="7"/>
        <v>1730.15</v>
      </c>
      <c r="BI6" s="36">
        <f t="shared" si="7"/>
        <v>1696.3</v>
      </c>
      <c r="BJ6" s="36">
        <f t="shared" si="7"/>
        <v>1660.6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85.55</v>
      </c>
      <c r="BR6" s="36">
        <f t="shared" ref="BR6:BZ6" si="8">IF(BR7="",NA(),BR7)</f>
        <v>104.56</v>
      </c>
      <c r="BS6" s="36">
        <f t="shared" si="8"/>
        <v>118.86</v>
      </c>
      <c r="BT6" s="36">
        <f t="shared" si="8"/>
        <v>120.09</v>
      </c>
      <c r="BU6" s="36">
        <f t="shared" si="8"/>
        <v>123.47</v>
      </c>
      <c r="BV6" s="36">
        <f t="shared" si="8"/>
        <v>62.83</v>
      </c>
      <c r="BW6" s="36">
        <f t="shared" si="8"/>
        <v>64.63</v>
      </c>
      <c r="BX6" s="36">
        <f t="shared" si="8"/>
        <v>66.56</v>
      </c>
      <c r="BY6" s="36">
        <f t="shared" si="8"/>
        <v>66.22</v>
      </c>
      <c r="BZ6" s="36">
        <f t="shared" si="8"/>
        <v>69.87</v>
      </c>
      <c r="CA6" s="35" t="str">
        <f>IF(CA7="","",IF(CA7="-","【-】","【"&amp;SUBSTITUTE(TEXT(CA7,"#,##0.00"),"-","△")&amp;"】"))</f>
        <v>【69.80】</v>
      </c>
      <c r="CB6" s="36">
        <f>IF(CB7="",NA(),CB7)</f>
        <v>106.07</v>
      </c>
      <c r="CC6" s="36">
        <f t="shared" ref="CC6:CK6" si="9">IF(CC7="",NA(),CC7)</f>
        <v>86.79</v>
      </c>
      <c r="CD6" s="36">
        <f t="shared" si="9"/>
        <v>77.819999999999993</v>
      </c>
      <c r="CE6" s="36">
        <f t="shared" si="9"/>
        <v>77.03</v>
      </c>
      <c r="CF6" s="36">
        <f t="shared" si="9"/>
        <v>74.92</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95.6</v>
      </c>
      <c r="CY6" s="36">
        <f t="shared" ref="CY6:DG6" si="11">IF(CY7="",NA(),CY7)</f>
        <v>96.28</v>
      </c>
      <c r="CZ6" s="36">
        <f t="shared" si="11"/>
        <v>96.47</v>
      </c>
      <c r="DA6" s="36">
        <f t="shared" si="11"/>
        <v>96.65</v>
      </c>
      <c r="DB6" s="36">
        <f t="shared" si="11"/>
        <v>96.69</v>
      </c>
      <c r="DC6" s="36">
        <f t="shared" si="11"/>
        <v>81.3</v>
      </c>
      <c r="DD6" s="36">
        <f t="shared" si="11"/>
        <v>82.2</v>
      </c>
      <c r="DE6" s="36">
        <f t="shared" si="11"/>
        <v>82.35</v>
      </c>
      <c r="DF6" s="36">
        <f t="shared" si="11"/>
        <v>82.9</v>
      </c>
      <c r="DG6" s="36">
        <f t="shared" si="11"/>
        <v>83.5</v>
      </c>
      <c r="DH6" s="35" t="str">
        <f>IF(DH7="","",IF(DH7="-","【-】","【"&amp;SUBSTITUTE(TEXT(DH7,"#,##0.00"),"-","△")&amp;"】"))</f>
        <v>【82.30】</v>
      </c>
      <c r="DI6" s="36">
        <f>IF(DI7="",NA(),DI7)</f>
        <v>15.33</v>
      </c>
      <c r="DJ6" s="36">
        <f t="shared" ref="DJ6:DR6" si="12">IF(DJ7="",NA(),DJ7)</f>
        <v>17.03</v>
      </c>
      <c r="DK6" s="36">
        <f t="shared" si="12"/>
        <v>20.97</v>
      </c>
      <c r="DL6" s="36">
        <f t="shared" si="12"/>
        <v>22.77</v>
      </c>
      <c r="DM6" s="36">
        <f t="shared" si="12"/>
        <v>24.54</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121002</v>
      </c>
      <c r="D7" s="38">
        <v>46</v>
      </c>
      <c r="E7" s="38">
        <v>17</v>
      </c>
      <c r="F7" s="38">
        <v>4</v>
      </c>
      <c r="G7" s="38">
        <v>0</v>
      </c>
      <c r="H7" s="38" t="s">
        <v>108</v>
      </c>
      <c r="I7" s="38" t="s">
        <v>109</v>
      </c>
      <c r="J7" s="38" t="s">
        <v>110</v>
      </c>
      <c r="K7" s="38" t="s">
        <v>111</v>
      </c>
      <c r="L7" s="38" t="s">
        <v>112</v>
      </c>
      <c r="M7" s="38"/>
      <c r="N7" s="39" t="s">
        <v>113</v>
      </c>
      <c r="O7" s="39">
        <v>13.85</v>
      </c>
      <c r="P7" s="39">
        <v>7.29</v>
      </c>
      <c r="Q7" s="39">
        <v>100</v>
      </c>
      <c r="R7" s="39">
        <v>1998</v>
      </c>
      <c r="S7" s="39">
        <v>965607</v>
      </c>
      <c r="T7" s="39">
        <v>271.77</v>
      </c>
      <c r="U7" s="39">
        <v>3553.03</v>
      </c>
      <c r="V7" s="39">
        <v>70411</v>
      </c>
      <c r="W7" s="39">
        <v>8.92</v>
      </c>
      <c r="X7" s="39">
        <v>7893.61</v>
      </c>
      <c r="Y7" s="39">
        <v>92.47</v>
      </c>
      <c r="Z7" s="39">
        <v>102.15</v>
      </c>
      <c r="AA7" s="39">
        <v>108.68</v>
      </c>
      <c r="AB7" s="39">
        <v>109.27</v>
      </c>
      <c r="AC7" s="39">
        <v>110.82</v>
      </c>
      <c r="AD7" s="39">
        <v>94.73</v>
      </c>
      <c r="AE7" s="39">
        <v>96.59</v>
      </c>
      <c r="AF7" s="39">
        <v>101.24</v>
      </c>
      <c r="AG7" s="39">
        <v>100.94</v>
      </c>
      <c r="AH7" s="39">
        <v>100.85</v>
      </c>
      <c r="AI7" s="39">
        <v>100.66</v>
      </c>
      <c r="AJ7" s="39">
        <v>77.09</v>
      </c>
      <c r="AK7" s="39">
        <v>75.77</v>
      </c>
      <c r="AL7" s="39">
        <v>43.84</v>
      </c>
      <c r="AM7" s="39">
        <v>11.35</v>
      </c>
      <c r="AN7" s="39">
        <v>0</v>
      </c>
      <c r="AO7" s="39">
        <v>236.15</v>
      </c>
      <c r="AP7" s="39">
        <v>232.81</v>
      </c>
      <c r="AQ7" s="39">
        <v>184.13</v>
      </c>
      <c r="AR7" s="39">
        <v>101.85</v>
      </c>
      <c r="AS7" s="39">
        <v>110.77</v>
      </c>
      <c r="AT7" s="39">
        <v>105.22</v>
      </c>
      <c r="AU7" s="39">
        <v>-1002.45</v>
      </c>
      <c r="AV7" s="39">
        <v>202.73</v>
      </c>
      <c r="AW7" s="39">
        <v>25.28</v>
      </c>
      <c r="AX7" s="39">
        <v>46.62</v>
      </c>
      <c r="AY7" s="39">
        <v>66.650000000000006</v>
      </c>
      <c r="AZ7" s="39">
        <v>243.58</v>
      </c>
      <c r="BA7" s="39">
        <v>290.19</v>
      </c>
      <c r="BB7" s="39">
        <v>63.22</v>
      </c>
      <c r="BC7" s="39">
        <v>49.07</v>
      </c>
      <c r="BD7" s="39">
        <v>46.78</v>
      </c>
      <c r="BE7" s="39">
        <v>54.12</v>
      </c>
      <c r="BF7" s="39">
        <v>2083.96</v>
      </c>
      <c r="BG7" s="39">
        <v>2125.17</v>
      </c>
      <c r="BH7" s="39">
        <v>1730.15</v>
      </c>
      <c r="BI7" s="39">
        <v>1696.3</v>
      </c>
      <c r="BJ7" s="39">
        <v>1660.6</v>
      </c>
      <c r="BK7" s="39">
        <v>1622.51</v>
      </c>
      <c r="BL7" s="39">
        <v>1569.13</v>
      </c>
      <c r="BM7" s="39">
        <v>1436</v>
      </c>
      <c r="BN7" s="39">
        <v>1434.89</v>
      </c>
      <c r="BO7" s="39">
        <v>1298.9100000000001</v>
      </c>
      <c r="BP7" s="39">
        <v>1348.09</v>
      </c>
      <c r="BQ7" s="39">
        <v>85.55</v>
      </c>
      <c r="BR7" s="39">
        <v>104.56</v>
      </c>
      <c r="BS7" s="39">
        <v>118.86</v>
      </c>
      <c r="BT7" s="39">
        <v>120.09</v>
      </c>
      <c r="BU7" s="39">
        <v>123.47</v>
      </c>
      <c r="BV7" s="39">
        <v>62.83</v>
      </c>
      <c r="BW7" s="39">
        <v>64.63</v>
      </c>
      <c r="BX7" s="39">
        <v>66.56</v>
      </c>
      <c r="BY7" s="39">
        <v>66.22</v>
      </c>
      <c r="BZ7" s="39">
        <v>69.87</v>
      </c>
      <c r="CA7" s="39">
        <v>69.8</v>
      </c>
      <c r="CB7" s="39">
        <v>106.07</v>
      </c>
      <c r="CC7" s="39">
        <v>86.79</v>
      </c>
      <c r="CD7" s="39">
        <v>77.819999999999993</v>
      </c>
      <c r="CE7" s="39">
        <v>77.03</v>
      </c>
      <c r="CF7" s="39">
        <v>74.92</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95.6</v>
      </c>
      <c r="CY7" s="39">
        <v>96.28</v>
      </c>
      <c r="CZ7" s="39">
        <v>96.47</v>
      </c>
      <c r="DA7" s="39">
        <v>96.65</v>
      </c>
      <c r="DB7" s="39">
        <v>96.69</v>
      </c>
      <c r="DC7" s="39">
        <v>81.3</v>
      </c>
      <c r="DD7" s="39">
        <v>82.2</v>
      </c>
      <c r="DE7" s="39">
        <v>82.35</v>
      </c>
      <c r="DF7" s="39">
        <v>82.9</v>
      </c>
      <c r="DG7" s="39">
        <v>83.5</v>
      </c>
      <c r="DH7" s="39">
        <v>82.3</v>
      </c>
      <c r="DI7" s="39">
        <v>15.33</v>
      </c>
      <c r="DJ7" s="39">
        <v>17.03</v>
      </c>
      <c r="DK7" s="39">
        <v>20.97</v>
      </c>
      <c r="DL7" s="39">
        <v>22.77</v>
      </c>
      <c r="DM7" s="39">
        <v>24.54</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2017-12-25T01:55:06Z</dcterms:created>
  <dcterms:modified xsi:type="dcterms:W3CDTF">2018-02-22T15:10:05Z</dcterms:modified>
  <cp:category/>
</cp:coreProperties>
</file>