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W10" i="4" s="1"/>
  <c r="P6" i="5"/>
  <c r="O6" i="5"/>
  <c r="I10" i="4" s="1"/>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P10" i="4"/>
  <c r="BB8" i="4"/>
  <c r="AT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<sst xmlns="http://schemas.openxmlformats.org/spreadsheetml/2006/main" count="232" uniqueCount="120">
  <si>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</si>
  <si>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</si>
  <si>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</si>
  <si>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</si>
  <si>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</si>
  <si>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</si>
  <si>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</si>
  <si>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</si>
  <si>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</si>
  <si>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</si>
  <si>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</si>
  <si>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</si>
  <si>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</si>
  <si>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</si>
  <si>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</si>
  <si>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</si>
  <si>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</si>
  <si>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</si>
  <si>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</si>
  <si>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</si>
  <si>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</si>
  <si>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</si>
  <si>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</si>
  <si>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</si>
  <si>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</si>
  <si>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</si>
  <si>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</si>
  <si>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</si>
  <si>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</si>
  <si>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</si>
  <si>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</si>
  <si>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</si>
  <si>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</si>
  <si>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</si>
  <si>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</si>
  <si>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</si>
  <si>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</si>
  <si>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</si>
  <si>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</si>
  <si>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</si>
  <si>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</si>
  <si>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</si>
  <si>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</si>
  <si>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</si>
  <si>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</si>
  <si>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</si>
  <si>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</si>
  <si>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</si>
  <si>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</si>
  <si>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</si>
  <si>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</si>
  <si>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</si>
  <si>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</si>
  <si>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</si>
  <si>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</si>
  <si>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</si>
  <si>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</si>
  <si>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</si>
  <si>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</si>
  <si>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</si>
  <si>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</si>
  <si>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</si>
  <si>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</si>
  <si>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</si>
  <si>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</si>
  <si>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</si>
  <si>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</si>
  <si>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</si>
  <si>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</si>
  <si>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</si>
  <si>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</si>
  <si>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</si>
  <si>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</si>
  <si>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</si>
  <si>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</si>
  <si>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</si>
  <si>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</si>
  <si>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</si>
  <si>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</si>
  <si>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</si>
  <si>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</si>
  <si>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</si>
  <si>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</si>
  <si>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</si>
  <si>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</si>
  <si>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</si>
  <si>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</si>
  <si>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</si>
  <si>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</si>
  <si>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</si>
  <si>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</si>
  <si>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</si>
  <si>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</si>
  <si>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</si>
  <si>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</si>
  <si>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</si>
  <si>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</si>
  <si>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</si>
  <si>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</si>
  <si>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</si>
  <si>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</si>
  <si>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</si>
  <si>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</si>
  <si>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</si>
  <si>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</si>
  <si>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</si>
  <si>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</si>
  <si>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</si>
  <si>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</si>
  <si>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</si>
  <si>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</si>
  <si>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</si>
  <si>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</si>
  <si>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</si>
  <si>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</si>
  <si>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</si>
  <si>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は、類似団体と比較して高水準かつ増加傾向で推移しています。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20" eb="122">
      <t>ゾウカ</t>
    </rPh>
    <rPh sb="122" eb="124">
      <t>ケイコウ</t>
    </rPh>
    <rPh sb="125" eb="127">
      <t>スイイ</t>
    </rPh>
    <rPh sb="136" eb="137">
      <t>イマ</t>
    </rPh>
    <phoneticPr fontId="7"/>
  </si>
  <si>
    <r>
      <t>川崎市では、適正な事業規模へのダウンサイジングを主軸とした再構築計画（平成18～28年度）を行っており、浄水場の統廃合等、施設の更新・耐震化に取り組んでいます。　　　　　　　　　　　　　　　　　　　　　　　　　　　　　　　　　　　　　　　　　　　　　　　　　　　　　　　　　　　　　　　　　　　　　　　　　　　　　　　　　　　　　　　　　　　　　　　　　　　　　　　　　　　　　　　　　　　　　　　　　　　　　　　　　　　　　　　　　　　　　　　　　　　　　　　　　　　　　　　　　　　　　　　　　　　　　　　　○</t>
    </r>
    <r>
      <rPr>
        <b/>
        <sz val="11"/>
        <color theme="1"/>
        <rFont val="ＭＳ ゴシック"/>
        <family val="3"/>
        <charset val="128"/>
      </rPr>
      <t>①経常収支比率</t>
    </r>
    <r>
      <rPr>
        <sz val="11"/>
        <color theme="1"/>
        <rFont val="ＭＳ ゴシック"/>
        <family val="3"/>
        <charset val="128"/>
      </rPr>
      <t>は、会計制度の改正により退職給付引当金を一括計上したことに伴い純損失を計上した平成26年度を除き、100％を下回ることはなく、</t>
    </r>
    <r>
      <rPr>
        <b/>
        <sz val="11"/>
        <color theme="1"/>
        <rFont val="ＭＳ ゴシック"/>
        <family val="3"/>
        <charset val="128"/>
      </rPr>
      <t>②累積欠損金</t>
    </r>
    <r>
      <rPr>
        <sz val="11"/>
        <color theme="1"/>
        <rFont val="ＭＳ ゴシック"/>
        <family val="3"/>
        <charset val="128"/>
      </rPr>
      <t>も計上されていないため、経営の健全性は維持しています。また、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については、再構築計画の実施により除却費が増加した平成26年度及び平成28年度を除き、概ね類似団体並みであるものの、低廉な水道料金の水準となっていることから、供給単価が低く、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に長沢浄水場への機能集約が完了したことにより、類似団体と比べ高い水準で推移していることから、施設が効率的に運用されています。</t>
    </r>
    <r>
      <rPr>
        <b/>
        <sz val="11"/>
        <color theme="1"/>
        <rFont val="ＭＳ ゴシック"/>
        <family val="3"/>
        <charset val="128"/>
      </rPr>
      <t>⑧有収率</t>
    </r>
    <r>
      <rPr>
        <sz val="11"/>
        <color theme="1"/>
        <rFont val="ＭＳ ゴシック"/>
        <family val="3"/>
        <charset val="128"/>
      </rPr>
      <t>は、老朽管の影響等により漏水率が高いため、類似団体平均よりも低い水準にあるものの、漏水率の改善に努めており、徐々に数値を改善しています。</t>
    </r>
    <rPh sb="271" eb="273">
      <t>カイセイ</t>
    </rPh>
    <rPh sb="303" eb="305">
      <t>ヘイセイ</t>
    </rPh>
    <rPh sb="307" eb="309">
      <t>ネンド</t>
    </rPh>
    <rPh sb="318" eb="320">
      <t>シタマワ</t>
    </rPh>
    <rPh sb="466" eb="468">
      <t>リュウイ</t>
    </rPh>
    <rPh sb="520" eb="522">
      <t>ヘイセイ</t>
    </rPh>
    <rPh sb="524" eb="526">
      <t>ネンド</t>
    </rPh>
    <rPh sb="526" eb="527">
      <t>オヨ</t>
    </rPh>
    <rPh sb="528" eb="530">
      <t>ヘイセイ</t>
    </rPh>
    <rPh sb="532" eb="534">
      <t>ネンド</t>
    </rPh>
    <rPh sb="535" eb="536">
      <t>ノゾ</t>
    </rPh>
    <rPh sb="538" eb="539">
      <t>オオム</t>
    </rPh>
    <rPh sb="540" eb="542">
      <t>ルイジ</t>
    </rPh>
    <rPh sb="542" eb="544">
      <t>ダンタイ</t>
    </rPh>
    <rPh sb="544" eb="545">
      <t>ナ</t>
    </rPh>
    <rPh sb="561" eb="563">
      <t>スイジュン</t>
    </rPh>
    <rPh sb="625" eb="626">
      <t>モト</t>
    </rPh>
    <rPh sb="628" eb="629">
      <t>オコナ</t>
    </rPh>
    <rPh sb="631" eb="633">
      <t>ヘイセイ</t>
    </rPh>
    <rPh sb="635" eb="637">
      <t>ネンド</t>
    </rPh>
    <rPh sb="638" eb="641">
      <t>ジョウスイジョウ</t>
    </rPh>
    <rPh sb="642" eb="644">
      <t>ハイシ</t>
    </rPh>
    <rPh sb="644" eb="645">
      <t>オヨ</t>
    </rPh>
    <rPh sb="646" eb="648">
      <t>ヘイセイ</t>
    </rPh>
    <rPh sb="650" eb="652">
      <t>ネンド</t>
    </rPh>
    <rPh sb="665" eb="667">
      <t>カンリョウ</t>
    </rPh>
    <rPh sb="680" eb="681">
      <t>クラ</t>
    </rPh>
    <rPh sb="682" eb="683">
      <t>タカ</t>
    </rPh>
    <rPh sb="684" eb="686">
      <t>スイジュン</t>
    </rPh>
    <rPh sb="687" eb="689">
      <t>スイイ</t>
    </rPh>
    <rPh sb="698" eb="700">
      <t>シセツ</t>
    </rPh>
    <rPh sb="701" eb="704">
      <t>コウリツテキ</t>
    </rPh>
    <rPh sb="705" eb="707">
      <t>ウンヨウ</t>
    </rPh>
    <rPh sb="750" eb="752">
      <t>スイジュン</t>
    </rPh>
    <rPh sb="759" eb="761">
      <t>ロウスイ</t>
    </rPh>
    <rPh sb="761" eb="762">
      <t>リツ</t>
    </rPh>
    <rPh sb="763" eb="765">
      <t>カイゼン</t>
    </rPh>
    <rPh sb="772" eb="774">
      <t>ジョジョ</t>
    </rPh>
    <rPh sb="775" eb="777">
      <t>スウチ</t>
    </rPh>
    <phoneticPr fontId="7"/>
  </si>
  <si>
    <t>○短期的な資金繰りには問題ないが、長期的には、喫緊の課題である管路の更新といった老朽化対策等に伴う企業債残高の増加が見込まれるため、アセットマネジメント等により適正管理が求められます。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23" eb="25">
      <t>キッキン</t>
    </rPh>
    <rPh sb="26" eb="28">
      <t>カダイ</t>
    </rPh>
    <rPh sb="124" eb="126">
      <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</si>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</sst>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1.48</c:v>
                </c:pt>
                <c:pt idx="1">
                  <c:v>1.43</c:v>
                </c:pt>
                <c:pt idx="2">
                  <c:v>1.6</c:v>
                </c:pt>
                <c:pt idx="3">
                  <c:v>1.63</c:v>
                </c:pt>
                <c:pt idx="4">
                  <c:v>1.78</c:v>
                </c:pt>
              </c:numCache>
            </c:numRef>
          </c:val>
        </c:ser>
        <c:dLbls>
          <c:showLegendKey val="0"/>
          <c:showVal val="0"/>
          <c:showCatName val="0"/>
          <c:showSerName val="0"/>
          <c:showPercent val="0"/>
          <c:showBubbleSize val="0"/>
        </c:dLbls>
        <c:gapWidth val="150"/>
        <c:axId val="501690872"/>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690872"/>
        <c:axId val="501691656"/>
      </c:lineChart>
      <c:dateAx>
        <c:axId val="501690872"/>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101.96</c:v>
                </c:pt>
                <c:pt idx="1">
                  <c:v>104.62</c:v>
                </c:pt>
                <c:pt idx="2">
                  <c:v>98.92</c:v>
                </c:pt>
                <c:pt idx="3">
                  <c:v>104.45</c:v>
                </c:pt>
                <c:pt idx="4">
                  <c:v>102.85</c:v>
                </c:pt>
              </c:numCache>
            </c:numRef>
          </c:val>
        </c:ser>
        <c:dLbls>
          <c:showLegendKey val="0"/>
          <c:showVal val="0"/>
          <c:showCatName val="0"/>
          <c:showSerName val="0"/>
          <c:showPercent val="0"/>
          <c:showBubbleSize val="0"/>
        </c:dLbls>
        <c:gapWidth val="150"/>
        <c:axId val="501695184"/>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1695184"/>
        <c:axId val="500913624"/>
      </c:lineChart>
      <c:dateAx>
        <c:axId val="501695184"/>
        <c:scaling>
          <c:orientation val="minMax"/>
        </c:scaling>
        <c:delete val="1"/>
        <c:axPos val="b"/>
        <c:numFmt formatCode="ge" sourceLinked="1"/>
        <c:majorTickMark val="none"/>
        <c:minorTickMark val="none"/>
        <c:tickLblPos val="none"/>
        <c:crossAx val="500913624"/>
        <c:crosses val="autoZero"/>
        <c:auto val="1"/>
        <c:lblOffset val="100"/>
        <c:baseTimeUnit val="years"/>
      </c:dateAx>
      <c:valAx>
        <c:axId val="50091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50.99</c:v>
                </c:pt>
                <c:pt idx="1">
                  <c:v>51.71</c:v>
                </c:pt>
                <c:pt idx="2">
                  <c:v>51.14</c:v>
                </c:pt>
                <c:pt idx="3">
                  <c:v>50.39</c:v>
                </c:pt>
                <c:pt idx="4">
                  <c:v>49.67</c:v>
                </c:pt>
              </c:numCache>
            </c:numRef>
          </c:val>
        </c:ser>
        <c:dLbls>
          <c:showLegendKey val="0"/>
          <c:showVal val="0"/>
          <c:showCatName val="0"/>
          <c:showSerName val="0"/>
          <c:showPercent val="0"/>
          <c:showBubbleSize val="0"/>
        </c:dLbls>
        <c:gapWidth val="150"/>
        <c:axId val="500916368"/>
        <c:axId val="50091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0916368"/>
        <c:axId val="500915976"/>
      </c:lineChart>
      <c:dateAx>
        <c:axId val="500916368"/>
        <c:scaling>
          <c:orientation val="minMax"/>
        </c:scaling>
        <c:delete val="1"/>
        <c:axPos val="b"/>
        <c:numFmt formatCode="ge" sourceLinked="1"/>
        <c:majorTickMark val="none"/>
        <c:minorTickMark val="none"/>
        <c:tickLblPos val="none"/>
        <c:crossAx val="500915976"/>
        <c:crosses val="autoZero"/>
        <c:auto val="1"/>
        <c:lblOffset val="100"/>
        <c:baseTimeUnit val="years"/>
      </c:dateAx>
      <c:valAx>
        <c:axId val="50091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19.75</c:v>
                </c:pt>
                <c:pt idx="1">
                  <c:v>21.15</c:v>
                </c:pt>
                <c:pt idx="2">
                  <c:v>22.71</c:v>
                </c:pt>
                <c:pt idx="3">
                  <c:v>24.17</c:v>
                </c:pt>
                <c:pt idx="4">
                  <c:v>24.69</c:v>
                </c:pt>
              </c:numCache>
            </c:numRef>
          </c:val>
        </c:ser>
        <c:dLbls>
          <c:showLegendKey val="0"/>
          <c:showVal val="0"/>
          <c:showCatName val="0"/>
          <c:showSerName val="0"/>
          <c:showPercent val="0"/>
          <c:showBubbleSize val="0"/>
        </c:dLbls>
        <c:gapWidth val="150"/>
        <c:axId val="664411232"/>
        <c:axId val="6644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664411232"/>
        <c:axId val="664410448"/>
      </c:lineChart>
      <c:dateAx>
        <c:axId val="664411232"/>
        <c:scaling>
          <c:orientation val="minMax"/>
        </c:scaling>
        <c:delete val="1"/>
        <c:axPos val="b"/>
        <c:numFmt formatCode="ge" sourceLinked="1"/>
        <c:majorTickMark val="none"/>
        <c:minorTickMark val="none"/>
        <c:tickLblPos val="none"/>
        <c:crossAx val="664410448"/>
        <c:crosses val="autoZero"/>
        <c:auto val="1"/>
        <c:lblOffset val="100"/>
        <c:baseTimeUnit val="years"/>
      </c:dateAx>
      <c:valAx>
        <c:axId val="6644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408488"/>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4408488"/>
        <c:axId val="494792192"/>
      </c:lineChart>
      <c:dateAx>
        <c:axId val="664408488"/>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239.95</c:v>
                </c:pt>
                <c:pt idx="1">
                  <c:v>269.64</c:v>
                </c:pt>
                <c:pt idx="2">
                  <c:v>150.30000000000001</c:v>
                </c:pt>
                <c:pt idx="3">
                  <c:v>150.76</c:v>
                </c:pt>
                <c:pt idx="4">
                  <c:v>171.46</c:v>
                </c:pt>
              </c:numCache>
            </c:numRef>
          </c:val>
        </c:ser>
        <c:dLbls>
          <c:showLegendKey val="0"/>
          <c:showVal val="0"/>
          <c:showCatName val="0"/>
          <c:showSerName val="0"/>
          <c:showPercent val="0"/>
          <c:showBubbleSize val="0"/>
        </c:dLbls>
        <c:gapWidth val="150"/>
        <c:axId val="202185848"/>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02185848"/>
        <c:axId val="202185456"/>
      </c:lineChart>
      <c:dateAx>
        <c:axId val="202185848"/>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213.54</c:v>
                </c:pt>
                <c:pt idx="1">
                  <c:v>214.72</c:v>
                </c:pt>
                <c:pt idx="2">
                  <c:v>221.96</c:v>
                </c:pt>
                <c:pt idx="3">
                  <c:v>232.6</c:v>
                </c:pt>
                <c:pt idx="4">
                  <c:v>238.02</c:v>
                </c:pt>
              </c:numCache>
            </c:numRef>
          </c:val>
        </c:ser>
        <c:dLbls>
          <c:showLegendKey val="0"/>
          <c:showVal val="0"/>
          <c:showCatName val="0"/>
          <c:showSerName val="0"/>
          <c:showPercent val="0"/>
          <c:showBubbleSize val="0"/>
        </c:dLbls>
        <c:gapWidth val="150"/>
        <c:axId val="442940896"/>
        <c:axId val="44294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42940896"/>
        <c:axId val="442941288"/>
      </c:lineChart>
      <c:dateAx>
        <c:axId val="442940896"/>
        <c:scaling>
          <c:orientation val="minMax"/>
        </c:scaling>
        <c:delete val="1"/>
        <c:axPos val="b"/>
        <c:numFmt formatCode="ge" sourceLinked="1"/>
        <c:majorTickMark val="none"/>
        <c:minorTickMark val="none"/>
        <c:tickLblPos val="none"/>
        <c:crossAx val="442941288"/>
        <c:crosses val="autoZero"/>
        <c:auto val="1"/>
        <c:lblOffset val="100"/>
        <c:baseTimeUnit val="years"/>
      </c:dateAx>
      <c:valAx>
        <c:axId val="44294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9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80.510000000000005</c:v>
                </c:pt>
                <c:pt idx="1">
                  <c:v>82.58</c:v>
                </c:pt>
                <c:pt idx="2">
                  <c:v>79.25</c:v>
                </c:pt>
                <c:pt idx="3">
                  <c:v>82.61</c:v>
                </c:pt>
                <c:pt idx="4">
                  <c:v>81.599999999999994</c:v>
                </c:pt>
              </c:numCache>
            </c:numRef>
          </c:val>
        </c:ser>
        <c:dLbls>
          <c:showLegendKey val="0"/>
          <c:showVal val="0"/>
          <c:showCatName val="0"/>
          <c:showSerName val="0"/>
          <c:showPercent val="0"/>
          <c:showBubbleSize val="0"/>
        </c:dLbls>
        <c:gapWidth val="150"/>
        <c:axId val="442942464"/>
        <c:axId val="4429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42942464"/>
        <c:axId val="442942856"/>
      </c:lineChart>
      <c:dateAx>
        <c:axId val="442942464"/>
        <c:scaling>
          <c:orientation val="minMax"/>
        </c:scaling>
        <c:delete val="1"/>
        <c:axPos val="b"/>
        <c:numFmt formatCode="ge" sourceLinked="1"/>
        <c:majorTickMark val="none"/>
        <c:minorTickMark val="none"/>
        <c:tickLblPos val="none"/>
        <c:crossAx val="442942856"/>
        <c:crosses val="autoZero"/>
        <c:auto val="1"/>
        <c:lblOffset val="100"/>
        <c:baseTimeUnit val="years"/>
      </c:dateAx>
      <c:valAx>
        <c:axId val="4429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183.57</c:v>
                </c:pt>
                <c:pt idx="1">
                  <c:v>178.3</c:v>
                </c:pt>
                <c:pt idx="2">
                  <c:v>184.35</c:v>
                </c:pt>
                <c:pt idx="3">
                  <c:v>176.54</c:v>
                </c:pt>
                <c:pt idx="4">
                  <c:v>181.18</c:v>
                </c:pt>
              </c:numCache>
            </c:numRef>
          </c:val>
        </c:ser>
        <c:dLbls>
          <c:showLegendKey val="0"/>
          <c:showVal val="0"/>
          <c:showCatName val="0"/>
          <c:showSerName val="0"/>
          <c:showPercent val="0"/>
          <c:showBubbleSize val="0"/>
        </c:dLbls>
        <c:gapWidth val="150"/>
        <c:axId val="442944032"/>
        <c:axId val="44294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42944032"/>
        <c:axId val="442944424"/>
      </c:lineChart>
      <c:dateAx>
        <c:axId val="442944032"/>
        <c:scaling>
          <c:orientation val="minMax"/>
        </c:scaling>
        <c:delete val="1"/>
        <c:axPos val="b"/>
        <c:numFmt formatCode="ge" sourceLinked="1"/>
        <c:majorTickMark val="none"/>
        <c:minorTickMark val="none"/>
        <c:tickLblPos val="none"/>
        <c:crossAx val="442944424"/>
        <c:crosses val="autoZero"/>
        <c:auto val="1"/>
        <c:lblOffset val="100"/>
        <c:baseTimeUnit val="years"/>
      </c:dateAx>
      <c:valAx>
        <c:axId val="44294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62.11</c:v>
                </c:pt>
                <c:pt idx="1">
                  <c:v>61.7</c:v>
                </c:pt>
                <c:pt idx="2">
                  <c:v>61.42</c:v>
                </c:pt>
                <c:pt idx="3">
                  <c:v>61.52</c:v>
                </c:pt>
                <c:pt idx="4">
                  <c:v>65.86</c:v>
                </c:pt>
              </c:numCache>
            </c:numRef>
          </c:val>
        </c:ser>
        <c:dLbls>
          <c:showLegendKey val="0"/>
          <c:showVal val="0"/>
          <c:showCatName val="0"/>
          <c:showSerName val="0"/>
          <c:showPercent val="0"/>
          <c:showBubbleSize val="0"/>
        </c:dLbls>
        <c:gapWidth val="150"/>
        <c:axId val="497598512"/>
        <c:axId val="49759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97598512"/>
        <c:axId val="497598904"/>
      </c:lineChart>
      <c:dateAx>
        <c:axId val="497598512"/>
        <c:scaling>
          <c:orientation val="minMax"/>
        </c:scaling>
        <c:delete val="1"/>
        <c:axPos val="b"/>
        <c:numFmt formatCode="ge" sourceLinked="1"/>
        <c:majorTickMark val="none"/>
        <c:minorTickMark val="none"/>
        <c:tickLblPos val="none"/>
        <c:crossAx val="497598904"/>
        <c:crosses val="autoZero"/>
        <c:auto val="1"/>
        <c:lblOffset val="100"/>
        <c:baseTimeUnit val="years"/>
      </c:dateAx>
      <c:valAx>
        <c:axId val="49759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5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90.15</c:v>
                </c:pt>
                <c:pt idx="1">
                  <c:v>90.19</c:v>
                </c:pt>
                <c:pt idx="2">
                  <c:v>90.09</c:v>
                </c:pt>
                <c:pt idx="3">
                  <c:v>90.47</c:v>
                </c:pt>
                <c:pt idx="4">
                  <c:v>91.4</c:v>
                </c:pt>
              </c:numCache>
            </c:numRef>
          </c:val>
        </c:ser>
        <c:dLbls>
          <c:showLegendKey val="0"/>
          <c:showVal val="0"/>
          <c:showCatName val="0"/>
          <c:showSerName val="0"/>
          <c:showPercent val="0"/>
          <c:showBubbleSize val="0"/>
        </c:dLbls>
        <c:gapWidth val="150"/>
        <c:axId val="497600080"/>
        <c:axId val="49760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7600080"/>
        <c:axId val="497600472"/>
      </c:lineChart>
      <c:dateAx>
        <c:axId val="497600080"/>
        <c:scaling>
          <c:orientation val="minMax"/>
        </c:scaling>
        <c:delete val="1"/>
        <c:axPos val="b"/>
        <c:numFmt formatCode="ge" sourceLinked="1"/>
        <c:majorTickMark val="none"/>
        <c:minorTickMark val="none"/>
        <c:tickLblPos val="none"/>
        <c:crossAx val="497600472"/>
        <c:crosses val="autoZero"/>
        <c:auto val="1"/>
        <c:lblOffset val="100"/>
        <c:baseTimeUnit val="years"/>
      </c:dateAx>
      <c:valAx>
        <c:axId val="4976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川崎市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119</v>
      </c>
      <c r="AE8" s="60"/>
      <c r="AF8" s="60"/>
      <c r="AG8" s="60"/>
      <c r="AH8" s="60"/>
      <c r="AI8" s="60"/>
      <c r="AJ8" s="60"/>
      <c r="AK8" s="5"/>
      <c r="AL8" s="61">
        <f>データ!$R$6</f>
        <v>1474167</v>
      </c>
      <c r="AM8" s="61"/>
      <c r="AN8" s="61"/>
      <c r="AO8" s="61"/>
      <c r="AP8" s="61"/>
      <c r="AQ8" s="61"/>
      <c r="AR8" s="61"/>
      <c r="AS8" s="61"/>
      <c r="AT8" s="51">
        <f>データ!$S$6</f>
        <v>143</v>
      </c>
      <c r="AU8" s="52"/>
      <c r="AV8" s="52"/>
      <c r="AW8" s="52"/>
      <c r="AX8" s="52"/>
      <c r="AY8" s="52"/>
      <c r="AZ8" s="52"/>
      <c r="BA8" s="52"/>
      <c r="BB8" s="53">
        <f>データ!$T$6</f>
        <v>10308.86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60.51</v>
      </c>
      <c r="J10" s="52"/>
      <c r="K10" s="52"/>
      <c r="L10" s="52"/>
      <c r="M10" s="52"/>
      <c r="N10" s="52"/>
      <c r="O10" s="64"/>
      <c r="P10" s="53">
        <f>データ!$P$6</f>
        <v>100</v>
      </c>
      <c r="Q10" s="53"/>
      <c r="R10" s="53"/>
      <c r="S10" s="53"/>
      <c r="T10" s="53"/>
      <c r="U10" s="53"/>
      <c r="V10" s="53"/>
      <c r="W10" s="61">
        <f>データ!$Q$6</f>
        <v>2278</v>
      </c>
      <c r="X10" s="61"/>
      <c r="Y10" s="61"/>
      <c r="Z10" s="61"/>
      <c r="AA10" s="61"/>
      <c r="AB10" s="61"/>
      <c r="AC10" s="61"/>
      <c r="AD10" s="2"/>
      <c r="AE10" s="2"/>
      <c r="AF10" s="2"/>
      <c r="AG10" s="2"/>
      <c r="AH10" s="5"/>
      <c r="AI10" s="5"/>
      <c r="AJ10" s="5"/>
      <c r="AK10" s="5"/>
      <c r="AL10" s="61">
        <f>データ!$U$6</f>
        <v>1495999</v>
      </c>
      <c r="AM10" s="61"/>
      <c r="AN10" s="61"/>
      <c r="AO10" s="61"/>
      <c r="AP10" s="61"/>
      <c r="AQ10" s="61"/>
      <c r="AR10" s="61"/>
      <c r="AS10" s="61"/>
      <c r="AT10" s="51">
        <f>データ!$V$6</f>
        <v>144.35</v>
      </c>
      <c r="AU10" s="52"/>
      <c r="AV10" s="52"/>
      <c r="AW10" s="52"/>
      <c r="AX10" s="52"/>
      <c r="AY10" s="52"/>
      <c r="AZ10" s="52"/>
      <c r="BA10" s="52"/>
      <c r="BB10" s="53">
        <f>データ!$W$6</f>
        <v>10363.69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2.7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141305</v>
      </c>
      <c r="D6" s="34">
        <f t="shared" si="3"/>
        <v>46</v>
      </c>
      <c r="E6" s="34">
        <f t="shared" si="3"/>
        <v>1</v>
      </c>
      <c r="F6" s="34">
        <f t="shared" si="3"/>
        <v>0</v>
      </c>
      <c r="G6" s="34">
        <f t="shared" si="3"/>
        <v>1</v>
      </c>
      <c r="H6" s="34" t="str">
        <f t="shared" si="3"/>
        <v>神奈川県　川崎市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60.51</v>
      </c>
      <c r="P6" s="35">
        <f t="shared" si="3"/>
        <v>100</v>
      </c>
      <c r="Q6" s="35">
        <f t="shared" si="3"/>
        <v>2278</v>
      </c>
      <c r="R6" s="35">
        <f t="shared" si="3"/>
        <v>1474167</v>
      </c>
      <c r="S6" s="35">
        <f t="shared" si="3"/>
        <v>143</v>
      </c>
      <c r="T6" s="35">
        <f t="shared" si="3"/>
        <v>10308.86</v>
      </c>
      <c r="U6" s="35">
        <f t="shared" si="3"/>
        <v>1495999</v>
      </c>
      <c r="V6" s="35">
        <f t="shared" si="3"/>
        <v>144.35</v>
      </c>
      <c r="W6" s="35">
        <f t="shared" si="3"/>
        <v>10363.69</v>
      </c>
      <c r="X6" s="36">
        <f>IF(X7="",NA(),X7)</f>
        <v>101.96</v>
      </c>
      <c r="Y6" s="36">
        <f t="shared" ref="Y6:AG6" si="4">IF(Y7="",NA(),Y7)</f>
        <v>104.62</v>
      </c>
      <c r="Z6" s="36">
        <f t="shared" si="4"/>
        <v>98.92</v>
      </c>
      <c r="AA6" s="36">
        <f t="shared" si="4"/>
        <v>104.45</v>
      </c>
      <c r="AB6" s="36">
        <f t="shared" si="4"/>
        <v>102.85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239.95</v>
      </c>
      <c r="AU6" s="36">
        <f t="shared" ref="AU6:BC6" si="6">IF(AU7="",NA(),AU7)</f>
        <v>269.64</v>
      </c>
      <c r="AV6" s="36">
        <f t="shared" si="6"/>
        <v>150.30000000000001</v>
      </c>
      <c r="AW6" s="36">
        <f t="shared" si="6"/>
        <v>150.76</v>
      </c>
      <c r="AX6" s="36">
        <f t="shared" si="6"/>
        <v>171.46</v>
      </c>
      <c r="AY6" s="36">
        <f t="shared" si="6"/>
        <v>296.75</v>
      </c>
      <c r="AZ6" s="36">
        <f t="shared" si="6"/>
        <v>295.06</v>
      </c>
      <c r="BA6" s="36">
        <f t="shared" si="6"/>
        <v>178.43</v>
      </c>
      <c r="BB6" s="36">
        <f t="shared" si="6"/>
        <v>168.99</v>
      </c>
      <c r="BC6" s="36">
        <f t="shared" si="6"/>
        <v>159.12</v>
      </c>
      <c r="BD6" s="35" t="str">
        <f>IF(BD7="","",IF(BD7="-","【-】","【"&amp;SUBSTITUTE(TEXT(BD7,"#,##0.00"),"-","△")&amp;"】"))</f>
        <v>【262.87】</v>
      </c>
      <c r="BE6" s="36">
        <f>IF(BE7="",NA(),BE7)</f>
        <v>213.54</v>
      </c>
      <c r="BF6" s="36">
        <f t="shared" ref="BF6:BN6" si="7">IF(BF7="",NA(),BF7)</f>
        <v>214.72</v>
      </c>
      <c r="BG6" s="36">
        <f t="shared" si="7"/>
        <v>221.96</v>
      </c>
      <c r="BH6" s="36">
        <f t="shared" si="7"/>
        <v>232.6</v>
      </c>
      <c r="BI6" s="36">
        <f t="shared" si="7"/>
        <v>238.02</v>
      </c>
      <c r="BJ6" s="36">
        <f t="shared" si="7"/>
        <v>235.04</v>
      </c>
      <c r="BK6" s="36">
        <f t="shared" si="7"/>
        <v>226.55</v>
      </c>
      <c r="BL6" s="36">
        <f t="shared" si="7"/>
        <v>220.35</v>
      </c>
      <c r="BM6" s="36">
        <f t="shared" si="7"/>
        <v>212.16</v>
      </c>
      <c r="BN6" s="36">
        <f t="shared" si="7"/>
        <v>206.16</v>
      </c>
      <c r="BO6" s="35" t="str">
        <f>IF(BO7="","",IF(BO7="-","【-】","【"&amp;SUBSTITUTE(TEXT(BO7,"#,##0.00"),"-","△")&amp;"】"))</f>
        <v>【270.87】</v>
      </c>
      <c r="BP6" s="36">
        <f>IF(BP7="",NA(),BP7)</f>
        <v>80.510000000000005</v>
      </c>
      <c r="BQ6" s="36">
        <f t="shared" ref="BQ6:BY6" si="8">IF(BQ7="",NA(),BQ7)</f>
        <v>82.58</v>
      </c>
      <c r="BR6" s="36">
        <f t="shared" si="8"/>
        <v>79.25</v>
      </c>
      <c r="BS6" s="36">
        <f t="shared" si="8"/>
        <v>82.61</v>
      </c>
      <c r="BT6" s="36">
        <f t="shared" si="8"/>
        <v>81.599999999999994</v>
      </c>
      <c r="BU6" s="36">
        <f t="shared" si="8"/>
        <v>98.74</v>
      </c>
      <c r="BV6" s="36">
        <f t="shared" si="8"/>
        <v>99.53</v>
      </c>
      <c r="BW6" s="36">
        <f t="shared" si="8"/>
        <v>104.05</v>
      </c>
      <c r="BX6" s="36">
        <f t="shared" si="8"/>
        <v>104.16</v>
      </c>
      <c r="BY6" s="36">
        <f t="shared" si="8"/>
        <v>104.03</v>
      </c>
      <c r="BZ6" s="35" t="str">
        <f>IF(BZ7="","",IF(BZ7="-","【-】","【"&amp;SUBSTITUTE(TEXT(BZ7,"#,##0.00"),"-","△")&amp;"】"))</f>
        <v>【105.59】</v>
      </c>
      <c r="CA6" s="36">
        <f>IF(CA7="",NA(),CA7)</f>
        <v>183.57</v>
      </c>
      <c r="CB6" s="36">
        <f t="shared" ref="CB6:CJ6" si="9">IF(CB7="",NA(),CB7)</f>
        <v>178.3</v>
      </c>
      <c r="CC6" s="36">
        <f t="shared" si="9"/>
        <v>184.35</v>
      </c>
      <c r="CD6" s="36">
        <f t="shared" si="9"/>
        <v>176.54</v>
      </c>
      <c r="CE6" s="36">
        <f t="shared" si="9"/>
        <v>181.18</v>
      </c>
      <c r="CF6" s="36">
        <f t="shared" si="9"/>
        <v>180.69</v>
      </c>
      <c r="CG6" s="36">
        <f t="shared" si="9"/>
        <v>179.62</v>
      </c>
      <c r="CH6" s="36">
        <f t="shared" si="9"/>
        <v>171.57</v>
      </c>
      <c r="CI6" s="36">
        <f t="shared" si="9"/>
        <v>171.29</v>
      </c>
      <c r="CJ6" s="36">
        <f t="shared" si="9"/>
        <v>171.54</v>
      </c>
      <c r="CK6" s="35" t="str">
        <f>IF(CK7="","",IF(CK7="-","【-】","【"&amp;SUBSTITUTE(TEXT(CK7,"#,##0.00"),"-","△")&amp;"】"))</f>
        <v>【163.27】</v>
      </c>
      <c r="CL6" s="36">
        <f>IF(CL7="",NA(),CL7)</f>
        <v>62.11</v>
      </c>
      <c r="CM6" s="36">
        <f t="shared" ref="CM6:CU6" si="10">IF(CM7="",NA(),CM7)</f>
        <v>61.7</v>
      </c>
      <c r="CN6" s="36">
        <f t="shared" si="10"/>
        <v>61.42</v>
      </c>
      <c r="CO6" s="36">
        <f t="shared" si="10"/>
        <v>61.52</v>
      </c>
      <c r="CP6" s="36">
        <f t="shared" si="10"/>
        <v>65.86</v>
      </c>
      <c r="CQ6" s="36">
        <f t="shared" si="10"/>
        <v>59.95</v>
      </c>
      <c r="CR6" s="36">
        <f t="shared" si="10"/>
        <v>59.6</v>
      </c>
      <c r="CS6" s="36">
        <f t="shared" si="10"/>
        <v>58.97</v>
      </c>
      <c r="CT6" s="36">
        <f t="shared" si="10"/>
        <v>58.67</v>
      </c>
      <c r="CU6" s="36">
        <f t="shared" si="10"/>
        <v>59</v>
      </c>
      <c r="CV6" s="35" t="str">
        <f>IF(CV7="","",IF(CV7="-","【-】","【"&amp;SUBSTITUTE(TEXT(CV7,"#,##0.00"),"-","△")&amp;"】"))</f>
        <v>【59.94】</v>
      </c>
      <c r="CW6" s="36">
        <f>IF(CW7="",NA(),CW7)</f>
        <v>90.15</v>
      </c>
      <c r="CX6" s="36">
        <f t="shared" ref="CX6:DF6" si="11">IF(CX7="",NA(),CX7)</f>
        <v>90.19</v>
      </c>
      <c r="CY6" s="36">
        <f t="shared" si="11"/>
        <v>90.09</v>
      </c>
      <c r="CZ6" s="36">
        <f t="shared" si="11"/>
        <v>90.47</v>
      </c>
      <c r="DA6" s="36">
        <f t="shared" si="11"/>
        <v>91.4</v>
      </c>
      <c r="DB6" s="36">
        <f t="shared" si="11"/>
        <v>93.11</v>
      </c>
      <c r="DC6" s="36">
        <f t="shared" si="11"/>
        <v>93.22</v>
      </c>
      <c r="DD6" s="36">
        <f t="shared" si="11"/>
        <v>92.91</v>
      </c>
      <c r="DE6" s="36">
        <f t="shared" si="11"/>
        <v>93.36</v>
      </c>
      <c r="DF6" s="36">
        <f t="shared" si="11"/>
        <v>93.69</v>
      </c>
      <c r="DG6" s="35" t="str">
        <f>IF(DG7="","",IF(DG7="-","【-】","【"&amp;SUBSTITUTE(TEXT(DG7,"#,##0.00"),"-","△")&amp;"】"))</f>
        <v>【90.22】</v>
      </c>
      <c r="DH6" s="36">
        <f>IF(DH7="",NA(),DH7)</f>
        <v>50.99</v>
      </c>
      <c r="DI6" s="36">
        <f t="shared" ref="DI6:DQ6" si="12">IF(DI7="",NA(),DI7)</f>
        <v>51.71</v>
      </c>
      <c r="DJ6" s="36">
        <f t="shared" si="12"/>
        <v>51.14</v>
      </c>
      <c r="DK6" s="36">
        <f t="shared" si="12"/>
        <v>50.39</v>
      </c>
      <c r="DL6" s="36">
        <f t="shared" si="12"/>
        <v>49.67</v>
      </c>
      <c r="DM6" s="36">
        <f t="shared" si="12"/>
        <v>45.31</v>
      </c>
      <c r="DN6" s="36">
        <f t="shared" si="12"/>
        <v>45.85</v>
      </c>
      <c r="DO6" s="36">
        <f t="shared" si="12"/>
        <v>46.73</v>
      </c>
      <c r="DP6" s="36">
        <f t="shared" si="12"/>
        <v>47.39</v>
      </c>
      <c r="DQ6" s="36">
        <f t="shared" si="12"/>
        <v>48.05</v>
      </c>
      <c r="DR6" s="35" t="str">
        <f>IF(DR7="","",IF(DR7="-","【-】","【"&amp;SUBSTITUTE(TEXT(DR7,"#,##0.00"),"-","△")&amp;"】"))</f>
        <v>【47.91】</v>
      </c>
      <c r="DS6" s="36">
        <f>IF(DS7="",NA(),DS7)</f>
        <v>19.75</v>
      </c>
      <c r="DT6" s="36">
        <f t="shared" ref="DT6:EB6" si="13">IF(DT7="",NA(),DT7)</f>
        <v>21.15</v>
      </c>
      <c r="DU6" s="36">
        <f t="shared" si="13"/>
        <v>22.71</v>
      </c>
      <c r="DV6" s="36">
        <f t="shared" si="13"/>
        <v>24.17</v>
      </c>
      <c r="DW6" s="36">
        <f t="shared" si="13"/>
        <v>24.69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1.48</v>
      </c>
      <c r="EE6" s="36">
        <f t="shared" ref="EE6:EM6" si="14">IF(EE7="",NA(),EE7)</f>
        <v>1.43</v>
      </c>
      <c r="EF6" s="36">
        <f t="shared" si="14"/>
        <v>1.6</v>
      </c>
      <c r="EG6" s="36">
        <f t="shared" si="14"/>
        <v>1.63</v>
      </c>
      <c r="EH6" s="36">
        <f t="shared" si="14"/>
        <v>1.78</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141305</v>
      </c>
      <c r="D7" s="38">
        <v>46</v>
      </c>
      <c r="E7" s="38">
        <v>1</v>
      </c>
      <c r="F7" s="38">
        <v>0</v>
      </c>
      <c r="G7" s="38">
        <v>1</v>
      </c>
      <c r="H7" s="38" t="s">
        <v>105</v>
      </c>
      <c r="I7" s="38" t="s">
        <v>106</v>
      </c>
      <c r="J7" s="38" t="s">
        <v>107</v>
      </c>
      <c r="K7" s="38" t="s">
        <v>108</v>
      </c>
      <c r="L7" s="38" t="s">
        <v>109</v>
      </c>
      <c r="M7" s="38"/>
      <c r="N7" s="39" t="s">
        <v>110</v>
      </c>
      <c r="O7" s="39">
        <v>60.51</v>
      </c>
      <c r="P7" s="39">
        <v>100</v>
      </c>
      <c r="Q7" s="39">
        <v>2278</v>
      </c>
      <c r="R7" s="39">
        <v>1474167</v>
      </c>
      <c r="S7" s="39">
        <v>143</v>
      </c>
      <c r="T7" s="39">
        <v>10308.86</v>
      </c>
      <c r="U7" s="39">
        <v>1495999</v>
      </c>
      <c r="V7" s="39">
        <v>144.35</v>
      </c>
      <c r="W7" s="39">
        <v>10363.69</v>
      </c>
      <c r="X7" s="39">
        <v>101.96</v>
      </c>
      <c r="Y7" s="39">
        <v>104.62</v>
      </c>
      <c r="Z7" s="39">
        <v>98.92</v>
      </c>
      <c r="AA7" s="39">
        <v>104.45</v>
      </c>
      <c r="AB7" s="39">
        <v>102.85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239.95</v>
      </c>
      <c r="AU7" s="39">
        <v>269.64</v>
      </c>
      <c r="AV7" s="39">
        <v>150.30000000000001</v>
      </c>
      <c r="AW7" s="39">
        <v>150.76</v>
      </c>
      <c r="AX7" s="39">
        <v>171.46</v>
      </c>
      <c r="AY7" s="39">
        <v>296.75</v>
      </c>
      <c r="AZ7" s="39">
        <v>295.06</v>
      </c>
      <c r="BA7" s="39">
        <v>178.43</v>
      </c>
      <c r="BB7" s="39">
        <v>168.99</v>
      </c>
      <c r="BC7" s="39">
        <v>159.12</v>
      </c>
      <c r="BD7" s="39">
        <v>262.87</v>
      </c>
      <c r="BE7" s="39">
        <v>213.54</v>
      </c>
      <c r="BF7" s="39">
        <v>214.72</v>
      </c>
      <c r="BG7" s="39">
        <v>221.96</v>
      </c>
      <c r="BH7" s="39">
        <v>232.6</v>
      </c>
      <c r="BI7" s="39">
        <v>238.02</v>
      </c>
      <c r="BJ7" s="39">
        <v>235.04</v>
      </c>
      <c r="BK7" s="39">
        <v>226.55</v>
      </c>
      <c r="BL7" s="39">
        <v>220.35</v>
      </c>
      <c r="BM7" s="39">
        <v>212.16</v>
      </c>
      <c r="BN7" s="39">
        <v>206.16</v>
      </c>
      <c r="BO7" s="39">
        <v>270.87</v>
      </c>
      <c r="BP7" s="39">
        <v>80.510000000000005</v>
      </c>
      <c r="BQ7" s="39">
        <v>82.58</v>
      </c>
      <c r="BR7" s="39">
        <v>79.25</v>
      </c>
      <c r="BS7" s="39">
        <v>82.61</v>
      </c>
      <c r="BT7" s="39">
        <v>81.599999999999994</v>
      </c>
      <c r="BU7" s="39">
        <v>98.74</v>
      </c>
      <c r="BV7" s="39">
        <v>99.53</v>
      </c>
      <c r="BW7" s="39">
        <v>104.05</v>
      </c>
      <c r="BX7" s="39">
        <v>104.16</v>
      </c>
      <c r="BY7" s="39">
        <v>104.03</v>
      </c>
      <c r="BZ7" s="39">
        <v>105.59</v>
      </c>
      <c r="CA7" s="39">
        <v>183.57</v>
      </c>
      <c r="CB7" s="39">
        <v>178.3</v>
      </c>
      <c r="CC7" s="39">
        <v>184.35</v>
      </c>
      <c r="CD7" s="39">
        <v>176.54</v>
      </c>
      <c r="CE7" s="39">
        <v>181.18</v>
      </c>
      <c r="CF7" s="39">
        <v>180.69</v>
      </c>
      <c r="CG7" s="39">
        <v>179.62</v>
      </c>
      <c r="CH7" s="39">
        <v>171.57</v>
      </c>
      <c r="CI7" s="39">
        <v>171.29</v>
      </c>
      <c r="CJ7" s="39">
        <v>171.54</v>
      </c>
      <c r="CK7" s="39">
        <v>163.27000000000001</v>
      </c>
      <c r="CL7" s="39">
        <v>62.11</v>
      </c>
      <c r="CM7" s="39">
        <v>61.7</v>
      </c>
      <c r="CN7" s="39">
        <v>61.42</v>
      </c>
      <c r="CO7" s="39">
        <v>61.52</v>
      </c>
      <c r="CP7" s="39">
        <v>65.86</v>
      </c>
      <c r="CQ7" s="39">
        <v>59.95</v>
      </c>
      <c r="CR7" s="39">
        <v>59.6</v>
      </c>
      <c r="CS7" s="39">
        <v>58.97</v>
      </c>
      <c r="CT7" s="39">
        <v>58.67</v>
      </c>
      <c r="CU7" s="39">
        <v>59</v>
      </c>
      <c r="CV7" s="39">
        <v>59.94</v>
      </c>
      <c r="CW7" s="39">
        <v>90.15</v>
      </c>
      <c r="CX7" s="39">
        <v>90.19</v>
      </c>
      <c r="CY7" s="39">
        <v>90.09</v>
      </c>
      <c r="CZ7" s="39">
        <v>90.47</v>
      </c>
      <c r="DA7" s="39">
        <v>91.4</v>
      </c>
      <c r="DB7" s="39">
        <v>93.11</v>
      </c>
      <c r="DC7" s="39">
        <v>93.22</v>
      </c>
      <c r="DD7" s="39">
        <v>92.91</v>
      </c>
      <c r="DE7" s="39">
        <v>93.36</v>
      </c>
      <c r="DF7" s="39">
        <v>93.69</v>
      </c>
      <c r="DG7" s="39">
        <v>90.22</v>
      </c>
      <c r="DH7" s="39">
        <v>50.99</v>
      </c>
      <c r="DI7" s="39">
        <v>51.71</v>
      </c>
      <c r="DJ7" s="39">
        <v>51.14</v>
      </c>
      <c r="DK7" s="39">
        <v>50.39</v>
      </c>
      <c r="DL7" s="39">
        <v>49.67</v>
      </c>
      <c r="DM7" s="39">
        <v>45.31</v>
      </c>
      <c r="DN7" s="39">
        <v>45.85</v>
      </c>
      <c r="DO7" s="39">
        <v>46.73</v>
      </c>
      <c r="DP7" s="39">
        <v>47.39</v>
      </c>
      <c r="DQ7" s="39">
        <v>48.05</v>
      </c>
      <c r="DR7" s="39">
        <v>47.91</v>
      </c>
      <c r="DS7" s="39">
        <v>19.75</v>
      </c>
      <c r="DT7" s="39">
        <v>21.15</v>
      </c>
      <c r="DU7" s="39">
        <v>22.71</v>
      </c>
      <c r="DV7" s="39">
        <v>24.17</v>
      </c>
      <c r="DW7" s="39">
        <v>24.69</v>
      </c>
      <c r="DX7" s="39">
        <v>12.46</v>
      </c>
      <c r="DY7" s="39">
        <v>13.95</v>
      </c>
      <c r="DZ7" s="39">
        <v>15.33</v>
      </c>
      <c r="EA7" s="39">
        <v>16.739999999999998</v>
      </c>
      <c r="EB7" s="39">
        <v>17.97</v>
      </c>
      <c r="EC7" s="39">
        <v>15</v>
      </c>
      <c r="ED7" s="39">
        <v>1.48</v>
      </c>
      <c r="EE7" s="39">
        <v>1.43</v>
      </c>
      <c r="EF7" s="39">
        <v>1.6</v>
      </c>
      <c r="EG7" s="39">
        <v>1.63</v>
      </c>
      <c r="EH7" s="39">
        <v>1.78</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2018-02-08T01:02:27Z</cp:lastPrinted>
  <dcterms:created xsi:type="dcterms:W3CDTF">2017-12-25T01:26:22Z</dcterms:created>
  <dcterms:modified xsi:type="dcterms:W3CDTF">2018-02-22T14:47:44Z</dcterms:modified>
</cp:coreProperties>
</file>