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P6" i="5"/>
  <c r="P10" i="4" s="1"/>
  <c r="O6" i="5"/>
  <c r="I10" i="4" s="1"/>
  <c r="N6" i="5"/>
  <c r="B10" i="4" s="1"/>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W10" i="4"/>
  <c r="AT8" i="4"/>
  <c r="W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<sst xmlns="http://schemas.openxmlformats.org/spreadsheetml/2006/main" count="235" uniqueCount="123">
  <si>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</si>
  <si>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</si>
  <si>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</si>
  <si>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</si>
  <si>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</si>
  <si>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</si>
  <si>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</si>
  <si>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</si>
  <si>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</si>
  <si>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</si>
  <si>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</si>
  <si>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</si>
  <si>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</si>
  <si>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</si>
  <si>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</si>
  <si>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</si>
  <si>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</si>
  <si>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</si>
  <si>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</si>
  <si>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</si>
  <si>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</si>
  <si>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</si>
  <si>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</si>
  <si>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</si>
  <si>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</si>
  <si>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</si>
  <si>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</si>
  <si>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</si>
  <si>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</si>
  <si>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</si>
  <si>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</si>
  <si>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</si>
  <si>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</si>
  <si>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</si>
  <si>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</si>
  <si>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</si>
  <si>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</si>
  <si>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</si>
  <si>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</si>
  <si>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</si>
  <si>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</si>
  <si>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</si>
  <si>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</si>
  <si>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</si>
  <si>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</si>
  <si>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</si>
  <si>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</si>
  <si>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</si>
  <si>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</si>
  <si>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</si>
  <si>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</si>
  <si>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</si>
  <si>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</si>
  <si>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</si>
  <si>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</si>
  <si>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</si>
  <si>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</si>
  <si>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</si>
  <si>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</si>
  <si>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</si>
  <si>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</si>
  <si>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</si>
  <si>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</si>
  <si>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</si>
  <si>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</si>
  <si>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</si>
  <si>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</si>
  <si>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</si>
  <si>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</si>
  <si>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</si>
  <si>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</si>
  <si>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</si>
  <si>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</si>
  <si>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</si>
  <si>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</si>
  <si>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</si>
  <si>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</si>
  <si>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</si>
  <si>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</si>
  <si>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</si>
  <si>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</si>
  <si>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</si>
  <si>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</si>
  <si>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</si>
  <si>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</si>
  <si>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</si>
  <si>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</si>
  <si>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</si>
  <si>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</si>
  <si>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</si>
  <si>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</si>
  <si>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</si>
  <si>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</si>
  <si>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</si>
  <si>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</si>
  <si>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</si>
  <si>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</si>
  <si>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</si>
  <si>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</si>
  <si>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</si>
  <si>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</si>
  <si>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</si>
  <si>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</si>
  <si>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</si>
  <si>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</si>
  <si>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</si>
  <si>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</si>
  <si>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</si>
  <si>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新潟市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</si>
  <si>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</si>
  <si>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</si>
  <si>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</si>
  <si>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</si>
  <si>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</si>
  <si>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</si>
  <si>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</si>
  <si>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</si>
  <si>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</si>
  <si>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</si>
  <si>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</si>
  <si>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類似団体と比べ低い水準で推移しており，現時点では法定耐用年数を経過した管渠等はないが，今後老朽化が進むことから計画的な改築・更新が必要となる。</t>
    <rPh sb="1" eb="3">
      <t>ルイジ</t>
    </rPh>
    <rPh sb="3" eb="5">
      <t>ダンタイ</t>
    </rPh>
    <rPh sb="6" eb="7">
      <t>クラ</t>
    </rPh>
    <rPh sb="8" eb="9">
      <t>ヒク</t>
    </rPh>
    <rPh sb="10" eb="12">
      <t>スイジュン</t>
    </rPh>
    <rPh sb="13" eb="15">
      <t>スイイ</t>
    </rPh>
    <rPh sb="20" eb="23">
      <t>ゲンジテン</t>
    </rPh>
    <rPh sb="25" eb="27">
      <t>ホウテイ</t>
    </rPh>
    <rPh sb="27" eb="29">
      <t>タイヨウ</t>
    </rPh>
    <rPh sb="29" eb="31">
      <t>ネンスウ</t>
    </rPh>
    <rPh sb="32" eb="34">
      <t>ケイカ</t>
    </rPh>
    <rPh sb="36" eb="37">
      <t>カン</t>
    </rPh>
    <rPh sb="37" eb="38">
      <t>キョ</t>
    </rPh>
    <rPh sb="38" eb="39">
      <t>トウ</t>
    </rPh>
    <rPh sb="44" eb="46">
      <t>コンゴ</t>
    </rPh>
    <rPh sb="46" eb="49">
      <t>ロウキュウカ</t>
    </rPh>
    <rPh sb="50" eb="51">
      <t>スス</t>
    </rPh>
    <rPh sb="56" eb="59">
      <t>ケイカクテキ</t>
    </rPh>
    <rPh sb="60" eb="62">
      <t>カイチク</t>
    </rPh>
    <rPh sb="63" eb="65">
      <t>コウシン</t>
    </rPh>
    <rPh sb="66" eb="68">
      <t>ヒツヨウ</t>
    </rPh>
    <phoneticPr fontId="7"/>
  </si>
  <si>
    <t>　本事業は，昭和60年度に供用開始した事業を平成24年度に農業集落排水事業会計から下水道事業会計に整備済みの７地区を統合したものであり，平成26年度までに２地区を下水道へ編入し，平成29年度に１地区を編入することになっている。
　今後も，下水道中期ビジョン[改訂版]に定めた下水道への早期編入の目標を達成するために，施設の機能診断や最適な整備構想の策定により施設の統廃合や下水道への編入を検討し，効率的な施設管理を実現する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ショウワ</t>
    </rPh>
    <rPh sb="10" eb="12">
      <t>ネンド</t>
    </rPh>
    <rPh sb="13" eb="15">
      <t>キョウヨウ</t>
    </rPh>
    <rPh sb="15" eb="17">
      <t>カイシ</t>
    </rPh>
    <rPh sb="19" eb="21">
      <t>ジギョウ</t>
    </rPh>
    <rPh sb="22" eb="24">
      <t>ヘイセイ</t>
    </rPh>
    <rPh sb="26" eb="28">
      <t>ネンド</t>
    </rPh>
    <rPh sb="29" eb="31">
      <t>ノウギョウ</t>
    </rPh>
    <rPh sb="31" eb="33">
      <t>シュウラク</t>
    </rPh>
    <rPh sb="33" eb="35">
      <t>ハイスイ</t>
    </rPh>
    <rPh sb="35" eb="37">
      <t>ジギョウ</t>
    </rPh>
    <rPh sb="37" eb="39">
      <t>カイケイ</t>
    </rPh>
    <rPh sb="41" eb="44">
      <t>ゲスイドウ</t>
    </rPh>
    <rPh sb="44" eb="46">
      <t>ジギョウ</t>
    </rPh>
    <rPh sb="46" eb="48">
      <t>カイケイ</t>
    </rPh>
    <rPh sb="49" eb="51">
      <t>セイビ</t>
    </rPh>
    <rPh sb="51" eb="52">
      <t>ズ</t>
    </rPh>
    <rPh sb="55" eb="57">
      <t>チク</t>
    </rPh>
    <rPh sb="58" eb="60">
      <t>トウゴウ</t>
    </rPh>
    <rPh sb="68" eb="70">
      <t>ヘイセイ</t>
    </rPh>
    <rPh sb="72" eb="74">
      <t>ネンド</t>
    </rPh>
    <rPh sb="78" eb="80">
      <t>チク</t>
    </rPh>
    <rPh sb="81" eb="84">
      <t>ゲスイドウ</t>
    </rPh>
    <rPh sb="85" eb="87">
      <t>ヘンニュウ</t>
    </rPh>
    <rPh sb="89" eb="91">
      <t>ヘイセイ</t>
    </rPh>
    <rPh sb="93" eb="95">
      <t>ネンド</t>
    </rPh>
    <rPh sb="97" eb="99">
      <t>チク</t>
    </rPh>
    <rPh sb="100" eb="102">
      <t>ヘンニュウ</t>
    </rPh>
    <rPh sb="116" eb="118">
      <t>コンゴ</t>
    </rPh>
    <rPh sb="120" eb="123">
      <t>ゲスイドウ</t>
    </rPh>
    <rPh sb="123" eb="125">
      <t>チュウキ</t>
    </rPh>
    <rPh sb="130" eb="133">
      <t>カイテイバン</t>
    </rPh>
    <rPh sb="135" eb="136">
      <t>サダ</t>
    </rPh>
    <rPh sb="138" eb="141">
      <t>ゲスイドウ</t>
    </rPh>
    <rPh sb="143" eb="145">
      <t>ソウキ</t>
    </rPh>
    <rPh sb="145" eb="147">
      <t>ヘンニュウ</t>
    </rPh>
    <rPh sb="148" eb="150">
      <t>モクヒョウ</t>
    </rPh>
    <rPh sb="151" eb="153">
      <t>タッセイ</t>
    </rPh>
    <rPh sb="159" eb="161">
      <t>シセツ</t>
    </rPh>
    <rPh sb="162" eb="164">
      <t>キノウ</t>
    </rPh>
    <rPh sb="164" eb="166">
      <t>シンダン</t>
    </rPh>
    <rPh sb="167" eb="169">
      <t>サイテキ</t>
    </rPh>
    <rPh sb="170" eb="172">
      <t>セイビ</t>
    </rPh>
    <rPh sb="172" eb="174">
      <t>コウソウ</t>
    </rPh>
    <rPh sb="175" eb="177">
      <t>サクテイ</t>
    </rPh>
    <rPh sb="180" eb="182">
      <t>シセツ</t>
    </rPh>
    <rPh sb="183" eb="186">
      <t>トウハイゴウ</t>
    </rPh>
    <rPh sb="187" eb="190">
      <t>ゲスイドウ</t>
    </rPh>
    <rPh sb="192" eb="194">
      <t>ヘンニュウ</t>
    </rPh>
    <rPh sb="195" eb="197">
      <t>ケントウ</t>
    </rPh>
    <rPh sb="199" eb="202">
      <t>コウリツテキ</t>
    </rPh>
    <rPh sb="203" eb="205">
      <t>シセツ</t>
    </rPh>
    <rPh sb="205" eb="207">
      <t>カンリ</t>
    </rPh>
    <rPh sb="208" eb="210">
      <t>ジツゲン</t>
    </rPh>
    <rPh sb="212" eb="214">
      <t>ヒツヨウ</t>
    </rPh>
    <rPh sb="224" eb="226">
      <t>ホンシ</t>
    </rPh>
    <rPh sb="227" eb="230">
      <t>ゲスイドウ</t>
    </rPh>
    <rPh sb="230" eb="232">
      <t>ジギョウ</t>
    </rPh>
    <rPh sb="238" eb="240">
      <t>コウキョウ</t>
    </rPh>
    <rPh sb="240" eb="243">
      <t>ゲスイドウ</t>
    </rPh>
    <rPh sb="244" eb="246">
      <t>トクテイ</t>
    </rPh>
    <rPh sb="246" eb="248">
      <t>カンキョウ</t>
    </rPh>
    <rPh sb="248" eb="250">
      <t>ホゼン</t>
    </rPh>
    <rPh sb="250" eb="252">
      <t>コウキョウ</t>
    </rPh>
    <rPh sb="252" eb="255">
      <t>ゲスイドウ</t>
    </rPh>
    <rPh sb="256" eb="258">
      <t>ノウギョウ</t>
    </rPh>
    <rPh sb="258" eb="260">
      <t>シュウラク</t>
    </rPh>
    <rPh sb="260" eb="262">
      <t>ハイスイ</t>
    </rPh>
    <rPh sb="263" eb="266">
      <t>ジョウカソウ</t>
    </rPh>
    <rPh sb="266" eb="268">
      <t>ジギョウ</t>
    </rPh>
    <rPh sb="269" eb="272">
      <t>イッタイテキ</t>
    </rPh>
    <rPh sb="273" eb="275">
      <t>セイビ</t>
    </rPh>
    <rPh sb="280" eb="283">
      <t>ソウゴウテキ</t>
    </rPh>
    <rPh sb="284" eb="286">
      <t>ブンセキ</t>
    </rPh>
    <rPh sb="287" eb="288">
      <t>オコナ</t>
    </rPh>
    <rPh sb="289" eb="291">
      <t>ヒツヨウ</t>
    </rPh>
    <phoneticPr fontId="7"/>
  </si>
  <si>
    <r>
      <rPr>
        <b/>
        <sz val="11"/>
        <color theme="1"/>
        <rFont val="ＭＳ ゴシック"/>
        <family val="3"/>
        <charset val="128"/>
      </rPr>
      <t>① 経常収支比率</t>
    </r>
    <r>
      <rPr>
        <sz val="11"/>
        <color theme="1"/>
        <rFont val="ＭＳ ゴシック"/>
        <family val="3"/>
        <charset val="128"/>
      </rPr>
      <t xml:space="preserve">
</t>
    </r>
    <r>
      <rPr>
        <b/>
        <sz val="11"/>
        <color theme="1"/>
        <rFont val="ＭＳ ゴシック"/>
        <family val="3"/>
        <charset val="128"/>
      </rPr>
      <t>⑤ 経費回収率</t>
    </r>
    <r>
      <rPr>
        <sz val="11"/>
        <color theme="1"/>
        <rFont val="ＭＳ ゴシック"/>
        <family val="3"/>
        <charset val="128"/>
      </rPr>
      <t xml:space="preserve">
　回収率について，判断基準である100%に近い比率で推移しているが，引き続き使用料収入の確保とともに，効率的な維持管理に努める必要がある。
</t>
    </r>
    <r>
      <rPr>
        <b/>
        <sz val="11"/>
        <color theme="1"/>
        <rFont val="ＭＳ ゴシック"/>
        <family val="3"/>
        <charset val="128"/>
      </rPr>
      <t>③ 流動比率</t>
    </r>
    <r>
      <rPr>
        <sz val="11"/>
        <color theme="1"/>
        <rFont val="ＭＳ ゴシック"/>
        <family val="3"/>
        <charset val="128"/>
      </rPr>
      <t xml:space="preserve">
　類似団体に比し高い数値であり，短期的債務に対する支払能力を有していると言える。
</t>
    </r>
    <r>
      <rPr>
        <b/>
        <sz val="11"/>
        <color theme="1"/>
        <rFont val="ＭＳ ゴシック"/>
        <family val="3"/>
        <charset val="128"/>
      </rPr>
      <t xml:space="preserve">④ 企業債残高対事業規模比率
</t>
    </r>
    <r>
      <rPr>
        <sz val="11"/>
        <color theme="1"/>
        <rFont val="ＭＳ ゴシック"/>
        <family val="3"/>
        <charset val="128"/>
      </rPr>
      <t xml:space="preserve">　新規の大規模施設整備がない一方，企業債償還が進み減少傾向にあるが，未だ類似団体に比し高い水準にある。
</t>
    </r>
    <r>
      <rPr>
        <b/>
        <sz val="11"/>
        <color theme="1"/>
        <rFont val="ＭＳ ゴシック"/>
        <family val="3"/>
        <charset val="128"/>
      </rPr>
      <t>⑥ 汚水処理原価</t>
    </r>
    <r>
      <rPr>
        <sz val="11"/>
        <color theme="1"/>
        <rFont val="ＭＳ ゴシック"/>
        <family val="3"/>
        <charset val="128"/>
      </rPr>
      <t xml:space="preserve">
　類似団体に比し低い数値であり，引き続き効率的な汚水処理が行われるよう努める必要がある。
</t>
    </r>
    <r>
      <rPr>
        <b/>
        <sz val="11"/>
        <color theme="1"/>
        <rFont val="ＭＳ ゴシック"/>
        <family val="3"/>
        <charset val="128"/>
      </rPr>
      <t>⑦ 施設利用率</t>
    </r>
    <r>
      <rPr>
        <sz val="11"/>
        <color theme="1"/>
        <rFont val="ＭＳ ゴシック"/>
        <family val="3"/>
        <charset val="128"/>
      </rPr>
      <t xml:space="preserve">
　類似団体と同水準にあるが，引き続き，下水道への編入を検討するなど，効率的な施設利用を考えていく必要がある。
</t>
    </r>
    <r>
      <rPr>
        <b/>
        <sz val="11"/>
        <color theme="1"/>
        <rFont val="ＭＳ ゴシック"/>
        <family val="3"/>
        <charset val="128"/>
      </rPr>
      <t>⑧ 水洗化率</t>
    </r>
    <r>
      <rPr>
        <sz val="11"/>
        <color theme="1"/>
        <rFont val="ＭＳ ゴシック"/>
        <family val="3"/>
        <charset val="128"/>
      </rPr>
      <t xml:space="preserve">
　使用料収入の確保，水質保全の観点から，引き続き，水洗化率向上について重点的に取り組む必要がある。
</t>
    </r>
    <rPh sb="2" eb="4">
      <t>ケイジョウ</t>
    </rPh>
    <rPh sb="4" eb="6">
      <t>シュウシ</t>
    </rPh>
    <rPh sb="6" eb="8">
      <t>ヒリツ</t>
    </rPh>
    <rPh sb="51" eb="52">
      <t>ヒ</t>
    </rPh>
    <rPh sb="53" eb="54">
      <t>ツヅ</t>
    </rPh>
    <rPh sb="55" eb="58">
      <t>シヨウリョウ</t>
    </rPh>
    <rPh sb="58" eb="60">
      <t>シュウニュウ</t>
    </rPh>
    <rPh sb="61" eb="63">
      <t>カクホ</t>
    </rPh>
    <rPh sb="68" eb="71">
      <t>コウリツテキ</t>
    </rPh>
    <rPh sb="72" eb="74">
      <t>イジ</t>
    </rPh>
    <rPh sb="74" eb="76">
      <t>カンリ</t>
    </rPh>
    <rPh sb="77" eb="78">
      <t>ツト</t>
    </rPh>
    <rPh sb="80" eb="82">
      <t>ヒツヨウ</t>
    </rPh>
    <rPh sb="89" eb="91">
      <t>リュウドウ</t>
    </rPh>
    <rPh sb="91" eb="93">
      <t>ヒリツ</t>
    </rPh>
    <rPh sb="95" eb="97">
      <t>ルイジ</t>
    </rPh>
    <rPh sb="97" eb="99">
      <t>ダンタイ</t>
    </rPh>
    <rPh sb="100" eb="101">
      <t>ヒ</t>
    </rPh>
    <rPh sb="102" eb="103">
      <t>タカ</t>
    </rPh>
    <rPh sb="104" eb="106">
      <t>スウチ</t>
    </rPh>
    <rPh sb="110" eb="113">
      <t>タンキテキ</t>
    </rPh>
    <rPh sb="113" eb="115">
      <t>サイム</t>
    </rPh>
    <rPh sb="116" eb="117">
      <t>タイ</t>
    </rPh>
    <rPh sb="119" eb="121">
      <t>シハラ</t>
    </rPh>
    <rPh sb="121" eb="123">
      <t>ノウリョク</t>
    </rPh>
    <rPh sb="124" eb="125">
      <t>ユウ</t>
    </rPh>
    <rPh sb="130" eb="131">
      <t>イ</t>
    </rPh>
    <rPh sb="137" eb="139">
      <t>キギョウ</t>
    </rPh>
    <rPh sb="139" eb="140">
      <t>サイ</t>
    </rPh>
    <rPh sb="140" eb="142">
      <t>ザンダカ</t>
    </rPh>
    <rPh sb="142" eb="143">
      <t>タイ</t>
    </rPh>
    <rPh sb="143" eb="145">
      <t>ジギョウ</t>
    </rPh>
    <rPh sb="145" eb="147">
      <t>キボ</t>
    </rPh>
    <rPh sb="147" eb="149">
      <t>ヒリツ</t>
    </rPh>
    <rPh sb="151" eb="153">
      <t>シンキ</t>
    </rPh>
    <rPh sb="154" eb="157">
      <t>ダイキボ</t>
    </rPh>
    <rPh sb="157" eb="159">
      <t>シセツ</t>
    </rPh>
    <rPh sb="159" eb="161">
      <t>セイビ</t>
    </rPh>
    <rPh sb="164" eb="166">
      <t>イッポウ</t>
    </rPh>
    <rPh sb="167" eb="169">
      <t>キギョウ</t>
    </rPh>
    <rPh sb="169" eb="170">
      <t>サイ</t>
    </rPh>
    <rPh sb="170" eb="172">
      <t>ショウカン</t>
    </rPh>
    <rPh sb="173" eb="174">
      <t>スス</t>
    </rPh>
    <rPh sb="175" eb="177">
      <t>ゲンショウ</t>
    </rPh>
    <rPh sb="177" eb="179">
      <t>ケイコウ</t>
    </rPh>
    <rPh sb="184" eb="185">
      <t>イマ</t>
    </rPh>
    <rPh sb="195" eb="197">
      <t>スイジュン</t>
    </rPh>
    <rPh sb="204" eb="206">
      <t>オスイ</t>
    </rPh>
    <rPh sb="206" eb="208">
      <t>ショリ</t>
    </rPh>
    <rPh sb="208" eb="210">
      <t>ゲンカ</t>
    </rPh>
    <rPh sb="212" eb="214">
      <t>ルイジ</t>
    </rPh>
    <rPh sb="214" eb="216">
      <t>ダンタイ</t>
    </rPh>
    <rPh sb="217" eb="218">
      <t>ヒ</t>
    </rPh>
    <rPh sb="219" eb="220">
      <t>ヒク</t>
    </rPh>
    <rPh sb="227" eb="228">
      <t>ヒ</t>
    </rPh>
    <rPh sb="229" eb="230">
      <t>ツヅ</t>
    </rPh>
    <rPh sb="231" eb="234">
      <t>コウリツテキ</t>
    </rPh>
    <rPh sb="235" eb="237">
      <t>オスイ</t>
    </rPh>
    <rPh sb="237" eb="239">
      <t>ショリ</t>
    </rPh>
    <rPh sb="240" eb="241">
      <t>オコナ</t>
    </rPh>
    <rPh sb="246" eb="247">
      <t>ツト</t>
    </rPh>
    <rPh sb="249" eb="251">
      <t>ヒツヨウ</t>
    </rPh>
    <rPh sb="258" eb="260">
      <t>シセツ</t>
    </rPh>
    <rPh sb="260" eb="263">
      <t>リヨウリツ</t>
    </rPh>
    <rPh sb="265" eb="267">
      <t>ルイジ</t>
    </rPh>
    <rPh sb="267" eb="269">
      <t>ダンタイ</t>
    </rPh>
    <rPh sb="270" eb="273">
      <t>ドウスイジュン</t>
    </rPh>
    <rPh sb="278" eb="279">
      <t>ヒ</t>
    </rPh>
    <rPh sb="280" eb="281">
      <t>ツヅ</t>
    </rPh>
    <rPh sb="283" eb="286">
      <t>ゲスイドウ</t>
    </rPh>
    <rPh sb="288" eb="290">
      <t>ヘンニュウ</t>
    </rPh>
    <rPh sb="291" eb="293">
      <t>ケントウ</t>
    </rPh>
    <rPh sb="298" eb="301">
      <t>コウリツテキ</t>
    </rPh>
    <rPh sb="302" eb="304">
      <t>シセツ</t>
    </rPh>
    <rPh sb="304" eb="306">
      <t>リヨウ</t>
    </rPh>
    <rPh sb="307" eb="308">
      <t>カンガ</t>
    </rPh>
    <rPh sb="312" eb="314">
      <t>ヒツヨウ</t>
    </rPh>
    <rPh sb="321" eb="324">
      <t>スイセンカ</t>
    </rPh>
    <rPh sb="324" eb="325">
      <t>リツ</t>
    </rPh>
    <rPh sb="327" eb="330">
      <t>シヨウリョウ</t>
    </rPh>
    <rPh sb="330" eb="332">
      <t>シュウニュウ</t>
    </rPh>
    <rPh sb="333" eb="335">
      <t>カクホ</t>
    </rPh>
    <rPh sb="336" eb="338">
      <t>スイシツ</t>
    </rPh>
    <rPh sb="338" eb="340">
      <t>ホゼン</t>
    </rPh>
    <rPh sb="341" eb="343">
      <t>カンテン</t>
    </rPh>
    <rPh sb="346" eb="347">
      <t>ヒ</t>
    </rPh>
    <rPh sb="348" eb="349">
      <t>ツヅ</t>
    </rPh>
    <rPh sb="351" eb="354">
      <t>スイセンカ</t>
    </rPh>
    <rPh sb="354" eb="355">
      <t>リツ</t>
    </rPh>
    <rPh sb="355" eb="357">
      <t>コウジョウ</t>
    </rPh>
    <rPh sb="361" eb="364">
      <t>ジュウテンテキ</t>
    </rPh>
    <rPh sb="365" eb="366">
      <t>ト</t>
    </rPh>
    <rPh sb="367" eb="368">
      <t>ク</t>
    </rPh>
    <rPh sb="369" eb="371">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</si>
</sst>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0536"/>
        <c:axId val="2772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277240536"/>
        <c:axId val="277243672"/>
      </c:lineChart>
      <c:dateAx>
        <c:axId val="277240536"/>
        <c:scaling>
          <c:orientation val="minMax"/>
        </c:scaling>
        <c:delete val="1"/>
        <c:axPos val="b"/>
        <c:numFmt formatCode="ge" sourceLinked="1"/>
        <c:majorTickMark val="none"/>
        <c:minorTickMark val="none"/>
        <c:tickLblPos val="none"/>
        <c:crossAx val="277243672"/>
        <c:crosses val="autoZero"/>
        <c:auto val="1"/>
        <c:lblOffset val="100"/>
        <c:baseTimeUnit val="years"/>
      </c:dateAx>
      <c:valAx>
        <c:axId val="2772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146.94999999999999</c:v>
                </c:pt>
                <c:pt idx="1">
                  <c:v>80.989999999999995</c:v>
                </c:pt>
                <c:pt idx="2">
                  <c:v>79.709999999999994</c:v>
                </c:pt>
                <c:pt idx="3">
                  <c:v>74.489999999999995</c:v>
                </c:pt>
                <c:pt idx="4">
                  <c:v>68.8</c:v>
                </c:pt>
              </c:numCache>
            </c:numRef>
          </c:val>
        </c:ser>
        <c:dLbls>
          <c:showLegendKey val="0"/>
          <c:showVal val="0"/>
          <c:showCatName val="0"/>
          <c:showSerName val="0"/>
          <c:showPercent val="0"/>
          <c:showBubbleSize val="0"/>
        </c:dLbls>
        <c:gapWidth val="150"/>
        <c:axId val="492549952"/>
        <c:axId val="4925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492549952"/>
        <c:axId val="492548384"/>
      </c:lineChart>
      <c:dateAx>
        <c:axId val="492549952"/>
        <c:scaling>
          <c:orientation val="minMax"/>
        </c:scaling>
        <c:delete val="1"/>
        <c:axPos val="b"/>
        <c:numFmt formatCode="ge" sourceLinked="1"/>
        <c:majorTickMark val="none"/>
        <c:minorTickMark val="none"/>
        <c:tickLblPos val="none"/>
        <c:crossAx val="492548384"/>
        <c:crosses val="autoZero"/>
        <c:auto val="1"/>
        <c:lblOffset val="100"/>
        <c:baseTimeUnit val="years"/>
      </c:dateAx>
      <c:valAx>
        <c:axId val="4925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86.95</c:v>
                </c:pt>
                <c:pt idx="1">
                  <c:v>83.59</c:v>
                </c:pt>
                <c:pt idx="2">
                  <c:v>83.77</c:v>
                </c:pt>
                <c:pt idx="3">
                  <c:v>82.4</c:v>
                </c:pt>
                <c:pt idx="4">
                  <c:v>90.29</c:v>
                </c:pt>
              </c:numCache>
            </c:numRef>
          </c:val>
        </c:ser>
        <c:dLbls>
          <c:showLegendKey val="0"/>
          <c:showVal val="0"/>
          <c:showCatName val="0"/>
          <c:showSerName val="0"/>
          <c:showPercent val="0"/>
          <c:showBubbleSize val="0"/>
        </c:dLbls>
        <c:gapWidth val="150"/>
        <c:axId val="202184672"/>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202184672"/>
        <c:axId val="202185456"/>
      </c:lineChart>
      <c:dateAx>
        <c:axId val="202184672"/>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99.36</c:v>
                </c:pt>
                <c:pt idx="1">
                  <c:v>83.55</c:v>
                </c:pt>
                <c:pt idx="2">
                  <c:v>100</c:v>
                </c:pt>
                <c:pt idx="3">
                  <c:v>87.9</c:v>
                </c:pt>
                <c:pt idx="4">
                  <c:v>82.94</c:v>
                </c:pt>
              </c:numCache>
            </c:numRef>
          </c:val>
        </c:ser>
        <c:dLbls>
          <c:showLegendKey val="0"/>
          <c:showVal val="0"/>
          <c:showCatName val="0"/>
          <c:showSerName val="0"/>
          <c:showPercent val="0"/>
          <c:showBubbleSize val="0"/>
        </c:dLbls>
        <c:gapWidth val="150"/>
        <c:axId val="277244456"/>
        <c:axId val="27724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99.93</c:v>
                </c:pt>
                <c:pt idx="4">
                  <c:v>97.34</c:v>
                </c:pt>
              </c:numCache>
            </c:numRef>
          </c:val>
          <c:smooth val="0"/>
        </c:ser>
        <c:dLbls>
          <c:showLegendKey val="0"/>
          <c:showVal val="0"/>
          <c:showCatName val="0"/>
          <c:showSerName val="0"/>
          <c:showPercent val="0"/>
          <c:showBubbleSize val="0"/>
        </c:dLbls>
        <c:marker val="1"/>
        <c:smooth val="0"/>
        <c:axId val="277244456"/>
        <c:axId val="277244848"/>
      </c:lineChart>
      <c:dateAx>
        <c:axId val="277244456"/>
        <c:scaling>
          <c:orientation val="minMax"/>
        </c:scaling>
        <c:delete val="1"/>
        <c:axPos val="b"/>
        <c:numFmt formatCode="ge" sourceLinked="1"/>
        <c:majorTickMark val="none"/>
        <c:minorTickMark val="none"/>
        <c:tickLblPos val="none"/>
        <c:crossAx val="277244848"/>
        <c:crosses val="autoZero"/>
        <c:auto val="1"/>
        <c:lblOffset val="100"/>
        <c:baseTimeUnit val="years"/>
      </c:dateAx>
      <c:valAx>
        <c:axId val="2772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c:v>
                </c:pt>
                <c:pt idx="1">
                  <c:v>4.45</c:v>
                </c:pt>
                <c:pt idx="2">
                  <c:v>9.8699999999999992</c:v>
                </c:pt>
                <c:pt idx="3">
                  <c:v>12.77</c:v>
                </c:pt>
                <c:pt idx="4">
                  <c:v>15.59</c:v>
                </c:pt>
              </c:numCache>
            </c:numRef>
          </c:val>
        </c:ser>
        <c:dLbls>
          <c:showLegendKey val="0"/>
          <c:showVal val="0"/>
          <c:showCatName val="0"/>
          <c:showSerName val="0"/>
          <c:showPercent val="0"/>
          <c:showBubbleSize val="0"/>
        </c:dLbls>
        <c:gapWidth val="150"/>
        <c:axId val="277241320"/>
        <c:axId val="27724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20.350000000000001</c:v>
                </c:pt>
                <c:pt idx="4">
                  <c:v>21.33</c:v>
                </c:pt>
              </c:numCache>
            </c:numRef>
          </c:val>
          <c:smooth val="0"/>
        </c:ser>
        <c:dLbls>
          <c:showLegendKey val="0"/>
          <c:showVal val="0"/>
          <c:showCatName val="0"/>
          <c:showSerName val="0"/>
          <c:showPercent val="0"/>
          <c:showBubbleSize val="0"/>
        </c:dLbls>
        <c:marker val="1"/>
        <c:smooth val="0"/>
        <c:axId val="277241320"/>
        <c:axId val="277242104"/>
      </c:lineChart>
      <c:dateAx>
        <c:axId val="277241320"/>
        <c:scaling>
          <c:orientation val="minMax"/>
        </c:scaling>
        <c:delete val="1"/>
        <c:axPos val="b"/>
        <c:numFmt formatCode="ge" sourceLinked="1"/>
        <c:majorTickMark val="none"/>
        <c:minorTickMark val="none"/>
        <c:tickLblPos val="none"/>
        <c:crossAx val="277242104"/>
        <c:crosses val="autoZero"/>
        <c:auto val="1"/>
        <c:lblOffset val="100"/>
        <c:baseTimeUnit val="years"/>
      </c:dateAx>
      <c:valAx>
        <c:axId val="2772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5952"/>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53375952"/>
        <c:axId val="453376736"/>
      </c:lineChart>
      <c:dateAx>
        <c:axId val="453375952"/>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
                  <c:v>0</c:v>
                </c:pt>
                <c:pt idx="1">
                  <c:v>51.59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337556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147.11000000000001</c:v>
                </c:pt>
                <c:pt idx="4">
                  <c:v>148.37</c:v>
                </c:pt>
              </c:numCache>
            </c:numRef>
          </c:val>
          <c:smooth val="0"/>
        </c:ser>
        <c:dLbls>
          <c:showLegendKey val="0"/>
          <c:showVal val="0"/>
          <c:showCatName val="0"/>
          <c:showSerName val="0"/>
          <c:showPercent val="0"/>
          <c:showBubbleSize val="0"/>
        </c:dLbls>
        <c:marker val="1"/>
        <c:smooth val="0"/>
        <c:axId val="453375560"/>
        <c:axId val="453370072"/>
      </c:lineChart>
      <c:dateAx>
        <c:axId val="45337556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116.64</c:v>
                </c:pt>
                <c:pt idx="1">
                  <c:v>1197.9000000000001</c:v>
                </c:pt>
                <c:pt idx="2">
                  <c:v>371.56</c:v>
                </c:pt>
                <c:pt idx="3">
                  <c:v>348.58</c:v>
                </c:pt>
                <c:pt idx="4">
                  <c:v>338.83</c:v>
                </c:pt>
              </c:numCache>
            </c:numRef>
          </c:val>
        </c:ser>
        <c:dLbls>
          <c:showLegendKey val="0"/>
          <c:showVal val="0"/>
          <c:showCatName val="0"/>
          <c:showSerName val="0"/>
          <c:showPercent val="0"/>
          <c:showBubbleSize val="0"/>
        </c:dLbls>
        <c:gapWidth val="150"/>
        <c:axId val="453376344"/>
        <c:axId val="50169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47.67</c:v>
                </c:pt>
                <c:pt idx="4">
                  <c:v>40.78</c:v>
                </c:pt>
              </c:numCache>
            </c:numRef>
          </c:val>
          <c:smooth val="0"/>
        </c:ser>
        <c:dLbls>
          <c:showLegendKey val="0"/>
          <c:showVal val="0"/>
          <c:showCatName val="0"/>
          <c:showSerName val="0"/>
          <c:showPercent val="0"/>
          <c:showBubbleSize val="0"/>
        </c:dLbls>
        <c:marker val="1"/>
        <c:smooth val="0"/>
        <c:axId val="453376344"/>
        <c:axId val="501692048"/>
      </c:lineChart>
      <c:dateAx>
        <c:axId val="453376344"/>
        <c:scaling>
          <c:orientation val="minMax"/>
        </c:scaling>
        <c:delete val="1"/>
        <c:axPos val="b"/>
        <c:numFmt formatCode="ge" sourceLinked="1"/>
        <c:majorTickMark val="none"/>
        <c:minorTickMark val="none"/>
        <c:tickLblPos val="none"/>
        <c:crossAx val="501692048"/>
        <c:crosses val="autoZero"/>
        <c:auto val="1"/>
        <c:lblOffset val="100"/>
        <c:baseTimeUnit val="years"/>
      </c:dateAx>
      <c:valAx>
        <c:axId val="5016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1130.98</c:v>
                </c:pt>
                <c:pt idx="1">
                  <c:v>1969.95</c:v>
                </c:pt>
                <c:pt idx="2">
                  <c:v>1908.52</c:v>
                </c:pt>
                <c:pt idx="3">
                  <c:v>1574.06</c:v>
                </c:pt>
                <c:pt idx="4">
                  <c:v>1579.85</c:v>
                </c:pt>
              </c:numCache>
            </c:numRef>
          </c:val>
        </c:ser>
        <c:dLbls>
          <c:showLegendKey val="0"/>
          <c:showVal val="0"/>
          <c:showCatName val="0"/>
          <c:showSerName val="0"/>
          <c:showPercent val="0"/>
          <c:showBubbleSize val="0"/>
        </c:dLbls>
        <c:gapWidth val="150"/>
        <c:axId val="501693224"/>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501693224"/>
        <c:axId val="501689304"/>
      </c:lineChart>
      <c:dateAx>
        <c:axId val="501693224"/>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98.89</c:v>
                </c:pt>
                <c:pt idx="1">
                  <c:v>104.94</c:v>
                </c:pt>
                <c:pt idx="2">
                  <c:v>93.72</c:v>
                </c:pt>
                <c:pt idx="3">
                  <c:v>105.49</c:v>
                </c:pt>
                <c:pt idx="4">
                  <c:v>99.95</c:v>
                </c:pt>
              </c:numCache>
            </c:numRef>
          </c:val>
        </c:ser>
        <c:dLbls>
          <c:showLegendKey val="0"/>
          <c:showVal val="0"/>
          <c:showCatName val="0"/>
          <c:showSerName val="0"/>
          <c:showPercent val="0"/>
          <c:showBubbleSize val="0"/>
        </c:dLbls>
        <c:gapWidth val="150"/>
        <c:axId val="501694400"/>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501694400"/>
        <c:axId val="501695968"/>
      </c:lineChart>
      <c:dateAx>
        <c:axId val="501694400"/>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173.69</c:v>
                </c:pt>
                <c:pt idx="1">
                  <c:v>151.81</c:v>
                </c:pt>
                <c:pt idx="2">
                  <c:v>170.12</c:v>
                </c:pt>
                <c:pt idx="3">
                  <c:v>150.44</c:v>
                </c:pt>
                <c:pt idx="4">
                  <c:v>159.69999999999999</c:v>
                </c:pt>
              </c:numCache>
            </c:numRef>
          </c:val>
        </c:ser>
        <c:dLbls>
          <c:showLegendKey val="0"/>
          <c:showVal val="0"/>
          <c:showCatName val="0"/>
          <c:showSerName val="0"/>
          <c:showPercent val="0"/>
          <c:showBubbleSize val="0"/>
        </c:dLbls>
        <c:gapWidth val="150"/>
        <c:axId val="501694792"/>
        <c:axId val="4925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501694792"/>
        <c:axId val="492550344"/>
      </c:lineChart>
      <c:dateAx>
        <c:axId val="501694792"/>
        <c:scaling>
          <c:orientation val="minMax"/>
        </c:scaling>
        <c:delete val="1"/>
        <c:axPos val="b"/>
        <c:numFmt formatCode="ge" sourceLinked="1"/>
        <c:majorTickMark val="none"/>
        <c:minorTickMark val="none"/>
        <c:tickLblPos val="none"/>
        <c:crossAx val="492550344"/>
        <c:crosses val="autoZero"/>
        <c:auto val="1"/>
        <c:lblOffset val="100"/>
        <c:baseTimeUnit val="years"/>
      </c:dateAx>
      <c:valAx>
        <c:axId val="4925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新潟県　新潟市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F1</v>
      </c>
      <c r="X8" s="73"/>
      <c r="Y8" s="73"/>
      <c r="Z8" s="73"/>
      <c r="AA8" s="73"/>
      <c r="AB8" s="73"/>
      <c r="AC8" s="73"/>
      <c r="AD8" s="74" t="s">
        <v>119</v>
      </c>
      <c r="AE8" s="74"/>
      <c r="AF8" s="74"/>
      <c r="AG8" s="74"/>
      <c r="AH8" s="74"/>
      <c r="AI8" s="74"/>
      <c r="AJ8" s="74"/>
      <c r="AK8" s="4"/>
      <c r="AL8" s="68">
        <f>データ!S6</f>
        <v>800112</v>
      </c>
      <c r="AM8" s="68"/>
      <c r="AN8" s="68"/>
      <c r="AO8" s="68"/>
      <c r="AP8" s="68"/>
      <c r="AQ8" s="68"/>
      <c r="AR8" s="68"/>
      <c r="AS8" s="68"/>
      <c r="AT8" s="67">
        <f>データ!T6</f>
        <v>726.45</v>
      </c>
      <c r="AU8" s="67"/>
      <c r="AV8" s="67"/>
      <c r="AW8" s="67"/>
      <c r="AX8" s="67"/>
      <c r="AY8" s="67"/>
      <c r="AZ8" s="67"/>
      <c r="BA8" s="67"/>
      <c r="BB8" s="67">
        <f>データ!U6</f>
        <v>1101.4000000000001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64.5</v>
      </c>
      <c r="J10" s="67"/>
      <c r="K10" s="67"/>
      <c r="L10" s="67"/>
      <c r="M10" s="67"/>
      <c r="N10" s="67"/>
      <c r="O10" s="67"/>
      <c r="P10" s="67">
        <f>データ!P6</f>
        <v>0.69</v>
      </c>
      <c r="Q10" s="67"/>
      <c r="R10" s="67"/>
      <c r="S10" s="67"/>
      <c r="T10" s="67"/>
      <c r="U10" s="67"/>
      <c r="V10" s="67"/>
      <c r="W10" s="67">
        <f>データ!Q6</f>
        <v>103.67</v>
      </c>
      <c r="X10" s="67"/>
      <c r="Y10" s="67"/>
      <c r="Z10" s="67"/>
      <c r="AA10" s="67"/>
      <c r="AB10" s="67"/>
      <c r="AC10" s="67"/>
      <c r="AD10" s="68">
        <f>データ!R6</f>
        <v>2991</v>
      </c>
      <c r="AE10" s="68"/>
      <c r="AF10" s="68"/>
      <c r="AG10" s="68"/>
      <c r="AH10" s="68"/>
      <c r="AI10" s="68"/>
      <c r="AJ10" s="68"/>
      <c r="AK10" s="2"/>
      <c r="AL10" s="68">
        <f>データ!V6</f>
        <v>5459</v>
      </c>
      <c r="AM10" s="68"/>
      <c r="AN10" s="68"/>
      <c r="AO10" s="68"/>
      <c r="AP10" s="68"/>
      <c r="AQ10" s="68"/>
      <c r="AR10" s="68"/>
      <c r="AS10" s="68"/>
      <c r="AT10" s="67">
        <f>データ!W6</f>
        <v>2.89</v>
      </c>
      <c r="AU10" s="67"/>
      <c r="AV10" s="67"/>
      <c r="AW10" s="67"/>
      <c r="AX10" s="67"/>
      <c r="AY10" s="67"/>
      <c r="AZ10" s="67"/>
      <c r="BA10" s="67"/>
      <c r="BB10" s="67">
        <f>データ!X6</f>
        <v>1888.93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151009</v>
      </c>
      <c r="D6" s="34">
        <f t="shared" si="3"/>
        <v>46</v>
      </c>
      <c r="E6" s="34">
        <f t="shared" si="3"/>
        <v>17</v>
      </c>
      <c r="F6" s="34">
        <f t="shared" si="3"/>
        <v>5</v>
      </c>
      <c r="G6" s="34">
        <f t="shared" si="3"/>
        <v>0</v>
      </c>
      <c r="H6" s="34" t="str">
        <f t="shared" si="3"/>
        <v>新潟県　新潟市</v>
      </c>
      <c r="I6" s="34" t="str">
        <f t="shared" si="3"/>
        <v>法適用</v>
      </c>
      <c r="J6" s="34" t="str">
        <f t="shared" si="3"/>
        <v>下水道事業</v>
      </c>
      <c r="K6" s="34" t="str">
        <f t="shared" si="3"/>
        <v>農業集落排水</v>
      </c>
      <c r="L6" s="34" t="str">
        <f t="shared" si="3"/>
        <v>F1</v>
      </c>
      <c r="M6" s="34">
        <f t="shared" si="3"/>
        <v>0</v>
      </c>
      <c r="N6" s="35" t="str">
        <f t="shared" si="3"/>
        <v>-</v>
      </c>
      <c r="O6" s="35">
        <f t="shared" si="3"/>
        <v>64.5</v>
      </c>
      <c r="P6" s="35">
        <f t="shared" si="3"/>
        <v>0.69</v>
      </c>
      <c r="Q6" s="35">
        <f t="shared" si="3"/>
        <v>103.67</v>
      </c>
      <c r="R6" s="35">
        <f t="shared" si="3"/>
        <v>2991</v>
      </c>
      <c r="S6" s="35">
        <f t="shared" si="3"/>
        <v>800112</v>
      </c>
      <c r="T6" s="35">
        <f t="shared" si="3"/>
        <v>726.45</v>
      </c>
      <c r="U6" s="35">
        <f t="shared" si="3"/>
        <v>1101.4000000000001</v>
      </c>
      <c r="V6" s="35">
        <f t="shared" si="3"/>
        <v>5459</v>
      </c>
      <c r="W6" s="35">
        <f t="shared" si="3"/>
        <v>2.89</v>
      </c>
      <c r="X6" s="35">
        <f t="shared" si="3"/>
        <v>1888.93</v>
      </c>
      <c r="Y6" s="36">
        <f>IF(Y7="",NA(),Y7)</f>
        <v>99.36</v>
      </c>
      <c r="Z6" s="36">
        <f t="shared" ref="Z6:AH6" si="4">IF(Z7="",NA(),Z7)</f>
        <v>83.55</v>
      </c>
      <c r="AA6" s="36">
        <f t="shared" si="4"/>
        <v>100</v>
      </c>
      <c r="AB6" s="36">
        <f t="shared" si="4"/>
        <v>87.9</v>
      </c>
      <c r="AC6" s="36">
        <f t="shared" si="4"/>
        <v>82.94</v>
      </c>
      <c r="AD6" s="36">
        <f t="shared" si="4"/>
        <v>92.74</v>
      </c>
      <c r="AE6" s="36">
        <f t="shared" si="4"/>
        <v>93.62</v>
      </c>
      <c r="AF6" s="36">
        <f t="shared" si="4"/>
        <v>97.53</v>
      </c>
      <c r="AG6" s="36">
        <f t="shared" si="4"/>
        <v>99.93</v>
      </c>
      <c r="AH6" s="36">
        <f t="shared" si="4"/>
        <v>97.34</v>
      </c>
      <c r="AI6" s="35" t="str">
        <f>IF(AI7="","",IF(AI7="-","【-】","【"&amp;SUBSTITUTE(TEXT(AI7,"#,##0.00"),"-","△")&amp;"】"))</f>
        <v>【99.11】</v>
      </c>
      <c r="AJ6" s="35">
        <f>IF(AJ7="",NA(),AJ7)</f>
        <v>0</v>
      </c>
      <c r="AK6" s="36">
        <f t="shared" ref="AK6:AS6" si="5">IF(AK7="",NA(),AK7)</f>
        <v>51.59</v>
      </c>
      <c r="AL6" s="35">
        <f t="shared" si="5"/>
        <v>0</v>
      </c>
      <c r="AM6" s="35">
        <f t="shared" si="5"/>
        <v>0</v>
      </c>
      <c r="AN6" s="35">
        <f t="shared" si="5"/>
        <v>0</v>
      </c>
      <c r="AO6" s="36">
        <f t="shared" si="5"/>
        <v>243.13</v>
      </c>
      <c r="AP6" s="36">
        <f t="shared" si="5"/>
        <v>280.08</v>
      </c>
      <c r="AQ6" s="36">
        <f t="shared" si="5"/>
        <v>223.09</v>
      </c>
      <c r="AR6" s="36">
        <f t="shared" si="5"/>
        <v>147.11000000000001</v>
      </c>
      <c r="AS6" s="36">
        <f t="shared" si="5"/>
        <v>148.37</v>
      </c>
      <c r="AT6" s="35" t="str">
        <f>IF(AT7="","",IF(AT7="-","【-】","【"&amp;SUBSTITUTE(TEXT(AT7,"#,##0.00"),"-","△")&amp;"】"))</f>
        <v>【206.58】</v>
      </c>
      <c r="AU6" s="36">
        <f>IF(AU7="",NA(),AU7)</f>
        <v>116.64</v>
      </c>
      <c r="AV6" s="36">
        <f t="shared" ref="AV6:BD6" si="6">IF(AV7="",NA(),AV7)</f>
        <v>1197.9000000000001</v>
      </c>
      <c r="AW6" s="36">
        <f t="shared" si="6"/>
        <v>371.56</v>
      </c>
      <c r="AX6" s="36">
        <f t="shared" si="6"/>
        <v>348.58</v>
      </c>
      <c r="AY6" s="36">
        <f t="shared" si="6"/>
        <v>338.83</v>
      </c>
      <c r="AZ6" s="36">
        <f t="shared" si="6"/>
        <v>162.52000000000001</v>
      </c>
      <c r="BA6" s="36">
        <f t="shared" si="6"/>
        <v>124.2</v>
      </c>
      <c r="BB6" s="36">
        <f t="shared" si="6"/>
        <v>33.03</v>
      </c>
      <c r="BC6" s="36">
        <f t="shared" si="6"/>
        <v>47.67</v>
      </c>
      <c r="BD6" s="36">
        <f t="shared" si="6"/>
        <v>40.78</v>
      </c>
      <c r="BE6" s="35" t="str">
        <f>IF(BE7="","",IF(BE7="-","【-】","【"&amp;SUBSTITUTE(TEXT(BE7,"#,##0.00"),"-","△")&amp;"】"))</f>
        <v>【34.54】</v>
      </c>
      <c r="BF6" s="36">
        <f>IF(BF7="",NA(),BF7)</f>
        <v>1130.98</v>
      </c>
      <c r="BG6" s="36">
        <f t="shared" ref="BG6:BO6" si="7">IF(BG7="",NA(),BG7)</f>
        <v>1969.95</v>
      </c>
      <c r="BH6" s="36">
        <f t="shared" si="7"/>
        <v>1908.52</v>
      </c>
      <c r="BI6" s="36">
        <f t="shared" si="7"/>
        <v>1574.06</v>
      </c>
      <c r="BJ6" s="36">
        <f t="shared" si="7"/>
        <v>1579.85</v>
      </c>
      <c r="BK6" s="36">
        <f t="shared" si="7"/>
        <v>1197.82</v>
      </c>
      <c r="BL6" s="36">
        <f t="shared" si="7"/>
        <v>1126.77</v>
      </c>
      <c r="BM6" s="36">
        <f t="shared" si="7"/>
        <v>1044.8</v>
      </c>
      <c r="BN6" s="36">
        <f t="shared" si="7"/>
        <v>721.43</v>
      </c>
      <c r="BO6" s="36">
        <f t="shared" si="7"/>
        <v>685.34</v>
      </c>
      <c r="BP6" s="35" t="str">
        <f>IF(BP7="","",IF(BP7="-","【-】","【"&amp;SUBSTITUTE(TEXT(BP7,"#,##0.00"),"-","△")&amp;"】"))</f>
        <v>【914.53】</v>
      </c>
      <c r="BQ6" s="36">
        <f>IF(BQ7="",NA(),BQ7)</f>
        <v>98.89</v>
      </c>
      <c r="BR6" s="36">
        <f t="shared" ref="BR6:BZ6" si="8">IF(BR7="",NA(),BR7)</f>
        <v>104.94</v>
      </c>
      <c r="BS6" s="36">
        <f t="shared" si="8"/>
        <v>93.72</v>
      </c>
      <c r="BT6" s="36">
        <f t="shared" si="8"/>
        <v>105.49</v>
      </c>
      <c r="BU6" s="36">
        <f t="shared" si="8"/>
        <v>99.95</v>
      </c>
      <c r="BV6" s="36">
        <f t="shared" si="8"/>
        <v>51.03</v>
      </c>
      <c r="BW6" s="36">
        <f t="shared" si="8"/>
        <v>50.9</v>
      </c>
      <c r="BX6" s="36">
        <f t="shared" si="8"/>
        <v>50.82</v>
      </c>
      <c r="BY6" s="36">
        <f t="shared" si="8"/>
        <v>59.3</v>
      </c>
      <c r="BZ6" s="36">
        <f t="shared" si="8"/>
        <v>59.83</v>
      </c>
      <c r="CA6" s="35" t="str">
        <f>IF(CA7="","",IF(CA7="-","【-】","【"&amp;SUBSTITUTE(TEXT(CA7,"#,##0.00"),"-","△")&amp;"】"))</f>
        <v>【55.73】</v>
      </c>
      <c r="CB6" s="36">
        <f>IF(CB7="",NA(),CB7)</f>
        <v>173.69</v>
      </c>
      <c r="CC6" s="36">
        <f t="shared" ref="CC6:CK6" si="9">IF(CC7="",NA(),CC7)</f>
        <v>151.81</v>
      </c>
      <c r="CD6" s="36">
        <f t="shared" si="9"/>
        <v>170.12</v>
      </c>
      <c r="CE6" s="36">
        <f t="shared" si="9"/>
        <v>150.44</v>
      </c>
      <c r="CF6" s="36">
        <f t="shared" si="9"/>
        <v>159.69999999999999</v>
      </c>
      <c r="CG6" s="36">
        <f t="shared" si="9"/>
        <v>289.60000000000002</v>
      </c>
      <c r="CH6" s="36">
        <f t="shared" si="9"/>
        <v>293.27</v>
      </c>
      <c r="CI6" s="36">
        <f t="shared" si="9"/>
        <v>300.52</v>
      </c>
      <c r="CJ6" s="36">
        <f t="shared" si="9"/>
        <v>248.14</v>
      </c>
      <c r="CK6" s="36">
        <f t="shared" si="9"/>
        <v>246.66</v>
      </c>
      <c r="CL6" s="35" t="str">
        <f>IF(CL7="","",IF(CL7="-","【-】","【"&amp;SUBSTITUTE(TEXT(CL7,"#,##0.00"),"-","△")&amp;"】"))</f>
        <v>【276.78】</v>
      </c>
      <c r="CM6" s="36">
        <f>IF(CM7="",NA(),CM7)</f>
        <v>146.94999999999999</v>
      </c>
      <c r="CN6" s="36">
        <f t="shared" ref="CN6:CV6" si="10">IF(CN7="",NA(),CN7)</f>
        <v>80.989999999999995</v>
      </c>
      <c r="CO6" s="36">
        <f t="shared" si="10"/>
        <v>79.709999999999994</v>
      </c>
      <c r="CP6" s="36">
        <f t="shared" si="10"/>
        <v>74.489999999999995</v>
      </c>
      <c r="CQ6" s="36">
        <f t="shared" si="10"/>
        <v>68.8</v>
      </c>
      <c r="CR6" s="36">
        <f t="shared" si="10"/>
        <v>54.74</v>
      </c>
      <c r="CS6" s="36">
        <f t="shared" si="10"/>
        <v>53.78</v>
      </c>
      <c r="CT6" s="36">
        <f t="shared" si="10"/>
        <v>53.24</v>
      </c>
      <c r="CU6" s="36">
        <f t="shared" si="10"/>
        <v>57.3</v>
      </c>
      <c r="CV6" s="36">
        <f t="shared" si="10"/>
        <v>56</v>
      </c>
      <c r="CW6" s="35" t="str">
        <f>IF(CW7="","",IF(CW7="-","【-】","【"&amp;SUBSTITUTE(TEXT(CW7,"#,##0.00"),"-","△")&amp;"】"))</f>
        <v>【59.15】</v>
      </c>
      <c r="CX6" s="36">
        <f>IF(CX7="",NA(),CX7)</f>
        <v>86.95</v>
      </c>
      <c r="CY6" s="36">
        <f t="shared" ref="CY6:DG6" si="11">IF(CY7="",NA(),CY7)</f>
        <v>83.59</v>
      </c>
      <c r="CZ6" s="36">
        <f t="shared" si="11"/>
        <v>83.77</v>
      </c>
      <c r="DA6" s="36">
        <f t="shared" si="11"/>
        <v>82.4</v>
      </c>
      <c r="DB6" s="36">
        <f t="shared" si="11"/>
        <v>90.29</v>
      </c>
      <c r="DC6" s="36">
        <f t="shared" si="11"/>
        <v>83.88</v>
      </c>
      <c r="DD6" s="36">
        <f t="shared" si="11"/>
        <v>84.06</v>
      </c>
      <c r="DE6" s="36">
        <f t="shared" si="11"/>
        <v>84.07</v>
      </c>
      <c r="DF6" s="36">
        <f t="shared" si="11"/>
        <v>89.43</v>
      </c>
      <c r="DG6" s="36">
        <f t="shared" si="11"/>
        <v>89.51</v>
      </c>
      <c r="DH6" s="35" t="str">
        <f>IF(DH7="","",IF(DH7="-","【-】","【"&amp;SUBSTITUTE(TEXT(DH7,"#,##0.00"),"-","△")&amp;"】"))</f>
        <v>【85.01】</v>
      </c>
      <c r="DI6" s="36">
        <f>IF(DI7="",NA(),DI7)</f>
        <v>2</v>
      </c>
      <c r="DJ6" s="36">
        <f t="shared" ref="DJ6:DR6" si="12">IF(DJ7="",NA(),DJ7)</f>
        <v>4.45</v>
      </c>
      <c r="DK6" s="36">
        <f t="shared" si="12"/>
        <v>9.8699999999999992</v>
      </c>
      <c r="DL6" s="36">
        <f t="shared" si="12"/>
        <v>12.77</v>
      </c>
      <c r="DM6" s="36">
        <f t="shared" si="12"/>
        <v>15.59</v>
      </c>
      <c r="DN6" s="36">
        <f t="shared" si="12"/>
        <v>9</v>
      </c>
      <c r="DO6" s="36">
        <f t="shared" si="12"/>
        <v>10.11</v>
      </c>
      <c r="DP6" s="36">
        <f t="shared" si="12"/>
        <v>20.68</v>
      </c>
      <c r="DQ6" s="36">
        <f t="shared" si="12"/>
        <v>20.350000000000001</v>
      </c>
      <c r="DR6" s="36">
        <f t="shared" si="12"/>
        <v>21.33</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0.11</v>
      </c>
      <c r="EN6" s="36">
        <f t="shared" si="14"/>
        <v>0.05</v>
      </c>
      <c r="EO6" s="35" t="str">
        <f>IF(EO7="","",IF(EO7="-","【-】","【"&amp;SUBSTITUTE(TEXT(EO7,"#,##0.00"),"-","△")&amp;"】"))</f>
        <v>【1.58】</v>
      </c>
    </row>
    <row r="7" spans="1:148" s="37" customFormat="1">
      <c r="A7" s="29"/>
      <c r="B7" s="38">
        <v>2016</v>
      </c>
      <c r="C7" s="38">
        <v>151009</v>
      </c>
      <c r="D7" s="38">
        <v>46</v>
      </c>
      <c r="E7" s="38">
        <v>17</v>
      </c>
      <c r="F7" s="38">
        <v>5</v>
      </c>
      <c r="G7" s="38">
        <v>0</v>
      </c>
      <c r="H7" s="38" t="s">
        <v>108</v>
      </c>
      <c r="I7" s="38" t="s">
        <v>109</v>
      </c>
      <c r="J7" s="38" t="s">
        <v>110</v>
      </c>
      <c r="K7" s="38" t="s">
        <v>111</v>
      </c>
      <c r="L7" s="38" t="s">
        <v>112</v>
      </c>
      <c r="M7" s="38"/>
      <c r="N7" s="39" t="s">
        <v>113</v>
      </c>
      <c r="O7" s="39">
        <v>64.5</v>
      </c>
      <c r="P7" s="39">
        <v>0.69</v>
      </c>
      <c r="Q7" s="39">
        <v>103.67</v>
      </c>
      <c r="R7" s="39">
        <v>2991</v>
      </c>
      <c r="S7" s="39">
        <v>800112</v>
      </c>
      <c r="T7" s="39">
        <v>726.45</v>
      </c>
      <c r="U7" s="39">
        <v>1101.4000000000001</v>
      </c>
      <c r="V7" s="39">
        <v>5459</v>
      </c>
      <c r="W7" s="39">
        <v>2.89</v>
      </c>
      <c r="X7" s="39">
        <v>1888.93</v>
      </c>
      <c r="Y7" s="39">
        <v>99.36</v>
      </c>
      <c r="Z7" s="39">
        <v>83.55</v>
      </c>
      <c r="AA7" s="39">
        <v>100</v>
      </c>
      <c r="AB7" s="39">
        <v>87.9</v>
      </c>
      <c r="AC7" s="39">
        <v>82.94</v>
      </c>
      <c r="AD7" s="39">
        <v>92.74</v>
      </c>
      <c r="AE7" s="39">
        <v>93.62</v>
      </c>
      <c r="AF7" s="39">
        <v>97.53</v>
      </c>
      <c r="AG7" s="39">
        <v>99.93</v>
      </c>
      <c r="AH7" s="39">
        <v>97.34</v>
      </c>
      <c r="AI7" s="39">
        <v>99.11</v>
      </c>
      <c r="AJ7" s="39">
        <v>0</v>
      </c>
      <c r="AK7" s="39">
        <v>51.59</v>
      </c>
      <c r="AL7" s="39">
        <v>0</v>
      </c>
      <c r="AM7" s="39">
        <v>0</v>
      </c>
      <c r="AN7" s="39">
        <v>0</v>
      </c>
      <c r="AO7" s="39">
        <v>243.13</v>
      </c>
      <c r="AP7" s="39">
        <v>280.08</v>
      </c>
      <c r="AQ7" s="39">
        <v>223.09</v>
      </c>
      <c r="AR7" s="39">
        <v>147.11000000000001</v>
      </c>
      <c r="AS7" s="39">
        <v>148.37</v>
      </c>
      <c r="AT7" s="39">
        <v>206.58</v>
      </c>
      <c r="AU7" s="39">
        <v>116.64</v>
      </c>
      <c r="AV7" s="39">
        <v>1197.9000000000001</v>
      </c>
      <c r="AW7" s="39">
        <v>371.56</v>
      </c>
      <c r="AX7" s="39">
        <v>348.58</v>
      </c>
      <c r="AY7" s="39">
        <v>338.83</v>
      </c>
      <c r="AZ7" s="39">
        <v>162.52000000000001</v>
      </c>
      <c r="BA7" s="39">
        <v>124.2</v>
      </c>
      <c r="BB7" s="39">
        <v>33.03</v>
      </c>
      <c r="BC7" s="39">
        <v>47.67</v>
      </c>
      <c r="BD7" s="39">
        <v>40.78</v>
      </c>
      <c r="BE7" s="39">
        <v>34.54</v>
      </c>
      <c r="BF7" s="39">
        <v>1130.98</v>
      </c>
      <c r="BG7" s="39">
        <v>1969.95</v>
      </c>
      <c r="BH7" s="39">
        <v>1908.52</v>
      </c>
      <c r="BI7" s="39">
        <v>1574.06</v>
      </c>
      <c r="BJ7" s="39">
        <v>1579.85</v>
      </c>
      <c r="BK7" s="39">
        <v>1197.82</v>
      </c>
      <c r="BL7" s="39">
        <v>1126.77</v>
      </c>
      <c r="BM7" s="39">
        <v>1044.8</v>
      </c>
      <c r="BN7" s="39">
        <v>721.43</v>
      </c>
      <c r="BO7" s="39">
        <v>685.34</v>
      </c>
      <c r="BP7" s="39">
        <v>914.53</v>
      </c>
      <c r="BQ7" s="39">
        <v>98.89</v>
      </c>
      <c r="BR7" s="39">
        <v>104.94</v>
      </c>
      <c r="BS7" s="39">
        <v>93.72</v>
      </c>
      <c r="BT7" s="39">
        <v>105.49</v>
      </c>
      <c r="BU7" s="39">
        <v>99.95</v>
      </c>
      <c r="BV7" s="39">
        <v>51.03</v>
      </c>
      <c r="BW7" s="39">
        <v>50.9</v>
      </c>
      <c r="BX7" s="39">
        <v>50.82</v>
      </c>
      <c r="BY7" s="39">
        <v>59.3</v>
      </c>
      <c r="BZ7" s="39">
        <v>59.83</v>
      </c>
      <c r="CA7" s="39">
        <v>55.73</v>
      </c>
      <c r="CB7" s="39">
        <v>173.69</v>
      </c>
      <c r="CC7" s="39">
        <v>151.81</v>
      </c>
      <c r="CD7" s="39">
        <v>170.12</v>
      </c>
      <c r="CE7" s="39">
        <v>150.44</v>
      </c>
      <c r="CF7" s="39">
        <v>159.69999999999999</v>
      </c>
      <c r="CG7" s="39">
        <v>289.60000000000002</v>
      </c>
      <c r="CH7" s="39">
        <v>293.27</v>
      </c>
      <c r="CI7" s="39">
        <v>300.52</v>
      </c>
      <c r="CJ7" s="39">
        <v>248.14</v>
      </c>
      <c r="CK7" s="39">
        <v>246.66</v>
      </c>
      <c r="CL7" s="39">
        <v>276.77999999999997</v>
      </c>
      <c r="CM7" s="39">
        <v>146.94999999999999</v>
      </c>
      <c r="CN7" s="39">
        <v>80.989999999999995</v>
      </c>
      <c r="CO7" s="39">
        <v>79.709999999999994</v>
      </c>
      <c r="CP7" s="39">
        <v>74.489999999999995</v>
      </c>
      <c r="CQ7" s="39">
        <v>68.8</v>
      </c>
      <c r="CR7" s="39">
        <v>54.74</v>
      </c>
      <c r="CS7" s="39">
        <v>53.78</v>
      </c>
      <c r="CT7" s="39">
        <v>53.24</v>
      </c>
      <c r="CU7" s="39">
        <v>57.3</v>
      </c>
      <c r="CV7" s="39">
        <v>56</v>
      </c>
      <c r="CW7" s="39">
        <v>59.15</v>
      </c>
      <c r="CX7" s="39">
        <v>86.95</v>
      </c>
      <c r="CY7" s="39">
        <v>83.59</v>
      </c>
      <c r="CZ7" s="39">
        <v>83.77</v>
      </c>
      <c r="DA7" s="39">
        <v>82.4</v>
      </c>
      <c r="DB7" s="39">
        <v>90.29</v>
      </c>
      <c r="DC7" s="39">
        <v>83.88</v>
      </c>
      <c r="DD7" s="39">
        <v>84.06</v>
      </c>
      <c r="DE7" s="39">
        <v>84.07</v>
      </c>
      <c r="DF7" s="39">
        <v>89.43</v>
      </c>
      <c r="DG7" s="39">
        <v>89.51</v>
      </c>
      <c r="DH7" s="39">
        <v>85.01</v>
      </c>
      <c r="DI7" s="39">
        <v>2</v>
      </c>
      <c r="DJ7" s="39">
        <v>4.45</v>
      </c>
      <c r="DK7" s="39">
        <v>9.8699999999999992</v>
      </c>
      <c r="DL7" s="39">
        <v>12.77</v>
      </c>
      <c r="DM7" s="39">
        <v>15.59</v>
      </c>
      <c r="DN7" s="39">
        <v>9</v>
      </c>
      <c r="DO7" s="39">
        <v>10.11</v>
      </c>
      <c r="DP7" s="39">
        <v>20.68</v>
      </c>
      <c r="DQ7" s="39">
        <v>20.350000000000001</v>
      </c>
      <c r="DR7" s="39">
        <v>21.33</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0.11</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2017-12-25T01:57:54Z</dcterms:created>
  <dcterms:modified xsi:type="dcterms:W3CDTF">2018-02-22T15:13:15Z</dcterms:modified>
  <cp:category/>
</cp:coreProperties>
</file>