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ko1\04調査係\★経営比較分析表\★ H28決算（上水・下水・電気・バス・観光・駐車場）\H300216 ★公表に向けて\01 各事業係提出フォルダ\02 下水道\01 法適\"/>
    </mc:Choice>
  </mc:AlternateContent>
  <workbookProtection workbookPassword="B319" lockStructure="1"/>
  <bookViews>
    <workbookView xWindow="240" yWindow="60" windowWidth="14940" windowHeight="7872"/>
  </bookViews>
  <sheets>
    <sheet name="法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BL47" i="4" l="1"/>
  <c r="BL66" i="4"/>
  <c r="EO6" i="5" l="1"/>
  <c r="EN6" i="5"/>
  <c r="EM6" i="5"/>
  <c r="EL6" i="5"/>
  <c r="EK6" i="5"/>
  <c r="EJ6" i="5"/>
  <c r="EI6" i="5"/>
  <c r="EH6" i="5"/>
  <c r="EG6" i="5"/>
  <c r="EF6" i="5"/>
  <c r="EE6" i="5"/>
  <c r="ED6" i="5"/>
  <c r="N86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M86" i="4"/>
  <c r="L86" i="4"/>
  <c r="K86" i="4"/>
  <c r="H86" i="4"/>
  <c r="G86" i="4"/>
  <c r="BB10" i="4"/>
  <c r="AT10" i="4"/>
  <c r="P10" i="4"/>
  <c r="AT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<sst xmlns="http://schemas.openxmlformats.org/spreadsheetml/2006/main" count="238" uniqueCount="121">
  <si>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</si>
  <si>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</si>
  <si>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</si>
  <si>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</si>
  <si>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</si>
  <si>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</si>
  <si>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</si>
  <si>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</si>
  <si>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</si>
  <si>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</si>
  <si>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</si>
  <si>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</si>
  <si>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</si>
  <si>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</si>
  <si>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</si>
  <si>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</si>
  <si>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</si>
  <si>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</si>
  <si>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</si>
  <si>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</si>
  <si>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</si>
  <si>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</si>
  <si>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</si>
  <si>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</si>
  <si>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</si>
  <si>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</si>
  <si>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</si>
  <si>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</si>
  <si>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</si>
  <si>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</si>
  <si>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</si>
  <si>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</si>
  <si>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</si>
  <si>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</si>
  <si>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</si>
  <si>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</si>
  <si>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</si>
  <si>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</si>
  <si>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</si>
  <si>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</si>
  <si>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</si>
  <si>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</si>
  <si>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</si>
  <si>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</si>
  <si>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</si>
  <si>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</si>
  <si>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</si>
  <si>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</si>
  <si>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</si>
  <si>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</si>
  <si>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</si>
  <si>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</si>
  <si>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</si>
  <si>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</si>
  <si>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</si>
  <si>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</si>
  <si>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</si>
  <si>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</si>
  <si>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</si>
  <si>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</si>
  <si>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</si>
  <si>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</si>
  <si>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</si>
  <si>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</si>
  <si>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</si>
  <si>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</si>
  <si>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</si>
  <si>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</si>
  <si>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</si>
  <si>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</si>
  <si>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</si>
  <si>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</si>
  <si>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</si>
  <si>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</si>
  <si>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</si>
  <si>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</si>
  <si>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</si>
  <si>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</si>
  <si>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</si>
  <si>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</si>
  <si>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</si>
  <si>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</si>
  <si>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</si>
  <si>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</si>
  <si>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</si>
  <si>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</si>
  <si>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</si>
  <si>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</si>
  <si>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</si>
  <si>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</si>
  <si>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</si>
  <si>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</si>
  <si>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</si>
  <si>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</si>
  <si>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</si>
  <si>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</si>
  <si>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</si>
  <si>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</si>
  <si>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</si>
  <si>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</si>
  <si>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</si>
  <si>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</si>
  <si>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</si>
  <si>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</si>
  <si>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</si>
  <si>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</si>
  <si>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</si>
  <si>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</si>
  <si>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静岡市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</si>
  <si>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</si>
  <si>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</si>
  <si>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</si>
  <si>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</si>
  <si>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</si>
  <si>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</si>
  <si>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</si>
  <si>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</si>
  <si>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</si>
  <si>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</si>
  <si>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</si>
  <si>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t>
    <rPh sb="1" eb="2">
      <t>ホン</t>
    </rPh>
    <rPh sb="2" eb="3">
      <t>シ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0">
      <t>シュ</t>
    </rPh>
    <rPh sb="22" eb="24">
      <t>コウキョウ</t>
    </rPh>
    <rPh sb="24" eb="27">
      <t>ゲスイドウ</t>
    </rPh>
    <rPh sb="27" eb="29">
      <t>ジギョウ</t>
    </rPh>
    <rPh sb="30" eb="32">
      <t>イッタイ</t>
    </rPh>
    <rPh sb="35" eb="37">
      <t>ウンエイ</t>
    </rPh>
    <rPh sb="43" eb="45">
      <t>ドクジ</t>
    </rPh>
    <rPh sb="49" eb="50">
      <t>ジョウ</t>
    </rPh>
    <rPh sb="51" eb="53">
      <t>ショリ</t>
    </rPh>
    <rPh sb="53" eb="54">
      <t>ジョウ</t>
    </rPh>
    <rPh sb="55" eb="56">
      <t>モ</t>
    </rPh>
    <rPh sb="65" eb="67">
      <t>ネンカン</t>
    </rPh>
    <rPh sb="67" eb="69">
      <t>ユウシュウ</t>
    </rPh>
    <rPh sb="69" eb="71">
      <t>スイリョウ</t>
    </rPh>
    <rPh sb="72" eb="74">
      <t>ゼンタイ</t>
    </rPh>
    <rPh sb="81" eb="82">
      <t>シ</t>
    </rPh>
    <rPh sb="92" eb="94">
      <t>ケイエイ</t>
    </rPh>
    <rPh sb="94" eb="96">
      <t>ブンセキ</t>
    </rPh>
    <rPh sb="96" eb="97">
      <t>オヨ</t>
    </rPh>
    <rPh sb="98" eb="101">
      <t>カイゼンサク</t>
    </rPh>
    <rPh sb="102" eb="104">
      <t>ケントウ</t>
    </rPh>
    <rPh sb="105" eb="107">
      <t>ジギョウ</t>
    </rPh>
    <rPh sb="107" eb="109">
      <t>ケイカク</t>
    </rPh>
    <rPh sb="110" eb="112">
      <t>ザイセイ</t>
    </rPh>
    <rPh sb="112" eb="114">
      <t>ケイカク</t>
    </rPh>
    <rPh sb="114" eb="116">
      <t>サクテイ</t>
    </rPh>
    <rPh sb="116" eb="117">
      <t>トウ</t>
    </rPh>
    <rPh sb="123" eb="125">
      <t>コウキョウ</t>
    </rPh>
    <rPh sb="125" eb="128">
      <t>ゲスイドウ</t>
    </rPh>
    <rPh sb="128" eb="130">
      <t>ジギョウ</t>
    </rPh>
    <rPh sb="131" eb="133">
      <t>イッタイ</t>
    </rPh>
    <rPh sb="136" eb="138">
      <t>ジッシ</t>
    </rPh>
    <rPh sb="149" eb="150">
      <t>ホン</t>
    </rPh>
    <rPh sb="150" eb="152">
      <t>ブンセキ</t>
    </rPh>
    <rPh sb="152" eb="153">
      <t>ヒョウ</t>
    </rPh>
    <rPh sb="158" eb="160">
      <t>コウキョウ</t>
    </rPh>
    <rPh sb="160" eb="163">
      <t>ゲスイドウ</t>
    </rPh>
    <rPh sb="163" eb="165">
      <t>ジギョウ</t>
    </rPh>
    <rPh sb="166" eb="167">
      <t>シメ</t>
    </rPh>
    <rPh sb="172" eb="174">
      <t>リュウヨウ</t>
    </rPh>
    <rPh sb="176" eb="178">
      <t>カツヨウ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</si>
</sst>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6" fillId="0" borderId="2" xfId="1" applyNumberFormat="1" applyFont="1" applyBorder="1" applyAlignment="1" applyProtection="1">
      <alignment horizontal="center" vertical="center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B-4C0D-B727-4D1423697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94400"/>
        <c:axId val="50169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B-4C0D-B727-4D1423697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400"/>
        <c:axId val="501693224"/>
      </c:lineChart>
      <c:dateAx>
        <c:axId val="501694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3224"/>
        <c:crosses val="autoZero"/>
        <c:auto val="1"/>
        <c:lblOffset val="100"/>
        <c:baseTimeUnit val="years"/>
      </c:dateAx>
      <c:valAx>
        <c:axId val="50169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94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66.72</c:v>
                </c:pt>
                <c:pt idx="1">
                  <c:v>66.92</c:v>
                </c:pt>
                <c:pt idx="2">
                  <c:v>55.53</c:v>
                </c:pt>
                <c:pt idx="3">
                  <c:v>50.26</c:v>
                </c:pt>
                <c:pt idx="4">
                  <c:v>47.89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90-4AB8-84CE-8BB2A3114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511224"/>
        <c:axId val="664511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90-4AB8-84CE-8BB2A3114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11224"/>
        <c:axId val="664511616"/>
      </c:lineChart>
      <c:dateAx>
        <c:axId val="664511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511616"/>
        <c:crosses val="autoZero"/>
        <c:auto val="1"/>
        <c:lblOffset val="100"/>
        <c:baseTimeUnit val="years"/>
      </c:dateAx>
      <c:valAx>
        <c:axId val="664511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511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29.41</c:v>
                </c:pt>
                <c:pt idx="1">
                  <c:v>30.3</c:v>
                </c:pt>
                <c:pt idx="2">
                  <c:v>32.26</c:v>
                </c:pt>
                <c:pt idx="3">
                  <c:v>83.33</c:v>
                </c:pt>
                <c:pt idx="4">
                  <c:v>73.53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8E-413E-A148-6EDC0DDA4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512792"/>
        <c:axId val="66451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E-413E-A148-6EDC0DDA4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512792"/>
        <c:axId val="664513184"/>
      </c:lineChart>
      <c:dateAx>
        <c:axId val="664512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513184"/>
        <c:crosses val="autoZero"/>
        <c:auto val="1"/>
        <c:lblOffset val="100"/>
        <c:baseTimeUnit val="years"/>
      </c:dateAx>
      <c:valAx>
        <c:axId val="66451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512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AD-47F8-8029-DA93F797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89696"/>
        <c:axId val="501695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94.73</c:v>
                </c:pt>
                <c:pt idx="1">
                  <c:v>96.59</c:v>
                </c:pt>
                <c:pt idx="2">
                  <c:v>101.24</c:v>
                </c:pt>
                <c:pt idx="3">
                  <c:v>100.94</c:v>
                </c:pt>
                <c:pt idx="4">
                  <c:v>100.85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AD-47F8-8029-DA93F7979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9696"/>
        <c:axId val="501695576"/>
      </c:lineChart>
      <c:dateAx>
        <c:axId val="50168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1695576"/>
        <c:crosses val="autoZero"/>
        <c:auto val="1"/>
        <c:lblOffset val="100"/>
        <c:baseTimeUnit val="years"/>
      </c:dateAx>
      <c:valAx>
        <c:axId val="501695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8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21.31</c:v>
                </c:pt>
                <c:pt idx="1">
                  <c:v>22.62</c:v>
                </c:pt>
                <c:pt idx="2">
                  <c:v>23.93</c:v>
                </c:pt>
                <c:pt idx="3">
                  <c:v>25.25</c:v>
                </c:pt>
                <c:pt idx="4">
                  <c:v>26.56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10-4DAB-B358-21A00DF96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688912"/>
        <c:axId val="45337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12.99</c:v>
                </c:pt>
                <c:pt idx="1">
                  <c:v>13.6</c:v>
                </c:pt>
                <c:pt idx="2">
                  <c:v>22.34</c:v>
                </c:pt>
                <c:pt idx="3">
                  <c:v>22.79</c:v>
                </c:pt>
                <c:pt idx="4">
                  <c:v>22.77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10-4DAB-B358-21A00DF96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8912"/>
        <c:axId val="453377128"/>
      </c:lineChart>
      <c:dateAx>
        <c:axId val="50168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7128"/>
        <c:crosses val="autoZero"/>
        <c:auto val="1"/>
        <c:lblOffset val="100"/>
        <c:baseTimeUnit val="years"/>
      </c:dateAx>
      <c:valAx>
        <c:axId val="45337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168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72-4F4D-8944-36253C78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69680"/>
        <c:axId val="453370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0.04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72-4F4D-8944-36253C78D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69680"/>
        <c:axId val="453370072"/>
      </c:lineChart>
      <c:dateAx>
        <c:axId val="45336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0072"/>
        <c:crosses val="autoZero"/>
        <c:auto val="1"/>
        <c:lblOffset val="100"/>
        <c:baseTimeUnit val="years"/>
      </c:dateAx>
      <c:valAx>
        <c:axId val="453370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36968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75-43CE-8437-7AAE46B4B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3370856"/>
        <c:axId val="453376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236.15</c:v>
                </c:pt>
                <c:pt idx="1">
                  <c:v>232.81</c:v>
                </c:pt>
                <c:pt idx="2">
                  <c:v>184.13</c:v>
                </c:pt>
                <c:pt idx="3">
                  <c:v>101.85</c:v>
                </c:pt>
                <c:pt idx="4">
                  <c:v>110.77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75-43CE-8437-7AAE46B4B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370856"/>
        <c:axId val="453376736"/>
      </c:lineChart>
      <c:dateAx>
        <c:axId val="453370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3376736"/>
        <c:crosses val="autoZero"/>
        <c:auto val="1"/>
        <c:lblOffset val="100"/>
        <c:baseTimeUnit val="years"/>
      </c:dateAx>
      <c:valAx>
        <c:axId val="453376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3370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23-4210-BA0C-0585B5F62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3240"/>
        <c:axId val="50298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243.58</c:v>
                </c:pt>
                <c:pt idx="1">
                  <c:v>290.19</c:v>
                </c:pt>
                <c:pt idx="2">
                  <c:v>63.22</c:v>
                </c:pt>
                <c:pt idx="3">
                  <c:v>49.07</c:v>
                </c:pt>
                <c:pt idx="4">
                  <c:v>46.78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23-4210-BA0C-0585B5F62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83240"/>
        <c:axId val="502981280"/>
      </c:lineChart>
      <c:dateAx>
        <c:axId val="502983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981280"/>
        <c:crosses val="autoZero"/>
        <c:auto val="1"/>
        <c:lblOffset val="100"/>
        <c:baseTimeUnit val="years"/>
      </c:dateAx>
      <c:valAx>
        <c:axId val="50298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983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8013.43</c:v>
                </c:pt>
                <c:pt idx="1">
                  <c:v>7481.97</c:v>
                </c:pt>
                <c:pt idx="2">
                  <c:v>6463.42</c:v>
                </c:pt>
                <c:pt idx="3">
                  <c:v>2661.69</c:v>
                </c:pt>
                <c:pt idx="4">
                  <c:v>2193.25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AD-4D97-803F-C8A27163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5592"/>
        <c:axId val="5029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D-4D97-803F-C8A271636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85592"/>
        <c:axId val="502984416"/>
      </c:lineChart>
      <c:dateAx>
        <c:axId val="50298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984416"/>
        <c:crosses val="autoZero"/>
        <c:auto val="1"/>
        <c:lblOffset val="100"/>
        <c:baseTimeUnit val="years"/>
      </c:dateAx>
      <c:valAx>
        <c:axId val="5029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98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58.44</c:v>
                </c:pt>
                <c:pt idx="2">
                  <c:v>63.02</c:v>
                </c:pt>
                <c:pt idx="3">
                  <c:v>54.47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5-4673-9426-4AD4E794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78928"/>
        <c:axId val="502984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65-4673-9426-4AD4E794F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78928"/>
        <c:axId val="502984024"/>
      </c:lineChart>
      <c:dateAx>
        <c:axId val="502978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984024"/>
        <c:crosses val="autoZero"/>
        <c:auto val="1"/>
        <c:lblOffset val="100"/>
        <c:baseTimeUnit val="years"/>
      </c:dateAx>
      <c:valAx>
        <c:axId val="502984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978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322.02</c:v>
                </c:pt>
                <c:pt idx="1">
                  <c:v>297.17</c:v>
                </c:pt>
                <c:pt idx="2">
                  <c:v>279.12</c:v>
                </c:pt>
                <c:pt idx="3">
                  <c:v>344.45</c:v>
                </c:pt>
                <c:pt idx="4">
                  <c:v>189.02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7-43E6-9C67-2625670A1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982064"/>
        <c:axId val="502979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17-43E6-9C67-2625670A1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82064"/>
        <c:axId val="502979320"/>
      </c:lineChart>
      <c:dateAx>
        <c:axId val="50298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2979320"/>
        <c:crosses val="autoZero"/>
        <c:auto val="1"/>
        <c:lblOffset val="100"/>
        <c:baseTimeUnit val="years"/>
      </c:dateAx>
      <c:valAx>
        <c:axId val="502979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298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60" zoomScaleNormal="60" workbookViewId="0"/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静岡県　静岡市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4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3" t="str">
        <f>データ!I6</f>
        <v>法適用</v>
      </c>
      <c r="C8" s="73"/>
      <c r="D8" s="73"/>
      <c r="E8" s="73"/>
      <c r="F8" s="73"/>
      <c r="G8" s="73"/>
      <c r="H8" s="73"/>
      <c r="I8" s="73" t="str">
        <f>データ!J6</f>
        <v>下水道事業</v>
      </c>
      <c r="J8" s="73"/>
      <c r="K8" s="73"/>
      <c r="L8" s="73"/>
      <c r="M8" s="73"/>
      <c r="N8" s="73"/>
      <c r="O8" s="73"/>
      <c r="P8" s="73" t="str">
        <f>データ!K6</f>
        <v>特定環境保全公共下水道</v>
      </c>
      <c r="Q8" s="73"/>
      <c r="R8" s="73"/>
      <c r="S8" s="73"/>
      <c r="T8" s="73"/>
      <c r="U8" s="73"/>
      <c r="V8" s="73"/>
      <c r="W8" s="73" t="str">
        <f>データ!L6</f>
        <v>D2</v>
      </c>
      <c r="X8" s="73"/>
      <c r="Y8" s="73"/>
      <c r="Z8" s="73"/>
      <c r="AA8" s="73"/>
      <c r="AB8" s="73"/>
      <c r="AC8" s="73"/>
      <c r="AD8" s="84" t="s">
        <v>119</v>
      </c>
      <c r="AE8" s="84"/>
      <c r="AF8" s="84"/>
      <c r="AG8" s="84"/>
      <c r="AH8" s="84"/>
      <c r="AI8" s="84"/>
      <c r="AJ8" s="84"/>
      <c r="AK8" s="4"/>
      <c r="AL8" s="68">
        <f>データ!S6</f>
        <v>709041</v>
      </c>
      <c r="AM8" s="68"/>
      <c r="AN8" s="68"/>
      <c r="AO8" s="68"/>
      <c r="AP8" s="68"/>
      <c r="AQ8" s="68"/>
      <c r="AR8" s="68"/>
      <c r="AS8" s="68"/>
      <c r="AT8" s="67">
        <f>データ!T6</f>
        <v>1411.9</v>
      </c>
      <c r="AU8" s="67"/>
      <c r="AV8" s="67"/>
      <c r="AW8" s="67"/>
      <c r="AX8" s="67"/>
      <c r="AY8" s="67"/>
      <c r="AZ8" s="67"/>
      <c r="BA8" s="67"/>
      <c r="BB8" s="67">
        <f>データ!U6</f>
        <v>502.19</v>
      </c>
      <c r="BC8" s="67"/>
      <c r="BD8" s="67"/>
      <c r="BE8" s="67"/>
      <c r="BF8" s="67"/>
      <c r="BG8" s="67"/>
      <c r="BH8" s="67"/>
      <c r="BI8" s="67"/>
      <c r="BJ8" s="4"/>
      <c r="BK8" s="4"/>
      <c r="BL8" s="71" t="s">
        <v>10</v>
      </c>
      <c r="BM8" s="72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4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4"/>
      <c r="BK9" s="4"/>
      <c r="BL9" s="65" t="s">
        <v>20</v>
      </c>
      <c r="BM9" s="66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68.28</v>
      </c>
      <c r="J10" s="67"/>
      <c r="K10" s="67"/>
      <c r="L10" s="67"/>
      <c r="M10" s="67"/>
      <c r="N10" s="67"/>
      <c r="O10" s="67"/>
      <c r="P10" s="67">
        <f>データ!P6</f>
        <v>0</v>
      </c>
      <c r="Q10" s="67"/>
      <c r="R10" s="67"/>
      <c r="S10" s="67"/>
      <c r="T10" s="67"/>
      <c r="U10" s="67"/>
      <c r="V10" s="67"/>
      <c r="W10" s="67">
        <f>データ!Q6</f>
        <v>85.48</v>
      </c>
      <c r="X10" s="67"/>
      <c r="Y10" s="67"/>
      <c r="Z10" s="67"/>
      <c r="AA10" s="67"/>
      <c r="AB10" s="67"/>
      <c r="AC10" s="67"/>
      <c r="AD10" s="68">
        <f>データ!R6</f>
        <v>2720</v>
      </c>
      <c r="AE10" s="68"/>
      <c r="AF10" s="68"/>
      <c r="AG10" s="68"/>
      <c r="AH10" s="68"/>
      <c r="AI10" s="68"/>
      <c r="AJ10" s="68"/>
      <c r="AK10" s="2"/>
      <c r="AL10" s="68">
        <f>データ!V6</f>
        <v>34</v>
      </c>
      <c r="AM10" s="68"/>
      <c r="AN10" s="68"/>
      <c r="AO10" s="68"/>
      <c r="AP10" s="68"/>
      <c r="AQ10" s="68"/>
      <c r="AR10" s="68"/>
      <c r="AS10" s="68"/>
      <c r="AT10" s="67">
        <f>データ!W6</f>
        <v>0.31</v>
      </c>
      <c r="AU10" s="67"/>
      <c r="AV10" s="67"/>
      <c r="AW10" s="67"/>
      <c r="AX10" s="67"/>
      <c r="AY10" s="67"/>
      <c r="AZ10" s="67"/>
      <c r="BA10" s="67"/>
      <c r="BB10" s="67">
        <f>データ!X6</f>
        <v>109.68</v>
      </c>
      <c r="BC10" s="67"/>
      <c r="BD10" s="67"/>
      <c r="BE10" s="67"/>
      <c r="BF10" s="67"/>
      <c r="BG10" s="67"/>
      <c r="BH10" s="67"/>
      <c r="BI10" s="67"/>
      <c r="BJ10" s="2"/>
      <c r="BK10" s="2"/>
      <c r="BL10" s="69" t="s">
        <v>22</v>
      </c>
      <c r="BM10" s="70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26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9" t="s">
        <v>120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>
      <c r="A34" s="2"/>
      <c r="B34" s="17"/>
      <c r="C34" s="55" t="s">
        <v>27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20"/>
      <c r="R34" s="55" t="s">
        <v>28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20"/>
      <c r="AG34" s="55" t="s">
        <v>29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20"/>
      <c r="AV34" s="55" t="s">
        <v>30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9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20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20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20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9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2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4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3" t="s">
        <v>31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9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>
      <c r="A56" s="2"/>
      <c r="B56" s="17"/>
      <c r="C56" s="55" t="s">
        <v>32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20"/>
      <c r="R56" s="55" t="s">
        <v>33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20"/>
      <c r="AG56" s="55" t="s">
        <v>34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20"/>
      <c r="AV56" s="55" t="s">
        <v>35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9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20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20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20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9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>
      <c r="A60" s="2"/>
      <c r="B60" s="56" t="s">
        <v>36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2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4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3" t="s">
        <v>37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9" t="str">
        <f>BL16</f>
        <v>　本市の特定環境保全公共下水道事業は、主たる公共下水道事業と一体として運営されており、独自のポンプ場や処理場を持っておらず、また、年間有収水量も全体の0.05％を占めるのみであるため、経営分析及び改善策の検討、事業計画、財政計画策定等においても、公共下水道事業と一体として実施している。
　よって、本分析表についても公共下水道事業で示したものを流用し、活用する。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>
      <c r="A79" s="2"/>
      <c r="B79" s="17"/>
      <c r="C79" s="55" t="s">
        <v>38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20"/>
      <c r="V79" s="20"/>
      <c r="W79" s="55" t="s">
        <v>39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20"/>
      <c r="AP79" s="20"/>
      <c r="AQ79" s="55" t="s">
        <v>40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18"/>
      <c r="BJ79" s="19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20"/>
      <c r="V80" s="20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20"/>
      <c r="AP80" s="20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18"/>
      <c r="BJ80" s="19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【100.66】</v>
      </c>
      <c r="F86" s="27" t="str">
        <f>データ!AT6</f>
        <v>【105.22】</v>
      </c>
      <c r="G86" s="27" t="str">
        <f>データ!BE6</f>
        <v>【54.12】</v>
      </c>
      <c r="H86" s="27" t="str">
        <f>データ!BP6</f>
        <v>【1,348.09】</v>
      </c>
      <c r="I86" s="27" t="str">
        <f>データ!CA6</f>
        <v>【69.80】</v>
      </c>
      <c r="J86" s="27" t="str">
        <f>データ!CL6</f>
        <v>【232.54】</v>
      </c>
      <c r="K86" s="27" t="str">
        <f>データ!CW6</f>
        <v>【42.17】</v>
      </c>
      <c r="L86" s="27" t="str">
        <f>データ!DH6</f>
        <v>【82.30】</v>
      </c>
      <c r="M86" s="27" t="str">
        <f>データ!DS6</f>
        <v>【23.63】</v>
      </c>
      <c r="N86" s="27" t="str">
        <f>データ!ED6</f>
        <v>【0.00】</v>
      </c>
      <c r="O86" s="27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headerFooter>
    <oddHeader>&amp;R&amp;D　| &amp;T</oddHeader>
    <oddFooter>&amp;R【ﾊﾟｽ】&amp;Z【ﾌｧｲﾙ名】&amp;F【ｼｰﾄ名】&amp;A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7" t="s">
        <v>64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>
      <c r="A4" s="29" t="s">
        <v>67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221007</v>
      </c>
      <c r="D6" s="34">
        <f t="shared" si="3"/>
        <v>46</v>
      </c>
      <c r="E6" s="34">
        <f t="shared" si="3"/>
        <v>17</v>
      </c>
      <c r="F6" s="34">
        <f t="shared" si="3"/>
        <v>4</v>
      </c>
      <c r="G6" s="34">
        <f t="shared" si="3"/>
        <v>0</v>
      </c>
      <c r="H6" s="34" t="str">
        <f t="shared" si="3"/>
        <v>静岡県　静岡市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特定環境保全公共下水道</v>
      </c>
      <c r="L6" s="34" t="str">
        <f t="shared" si="3"/>
        <v>D2</v>
      </c>
      <c r="M6" s="34">
        <f t="shared" si="3"/>
        <v>0</v>
      </c>
      <c r="N6" s="35" t="str">
        <f t="shared" si="3"/>
        <v>-</v>
      </c>
      <c r="O6" s="35">
        <f t="shared" si="3"/>
        <v>68.28</v>
      </c>
      <c r="P6" s="35">
        <f t="shared" si="3"/>
        <v>0</v>
      </c>
      <c r="Q6" s="35">
        <f t="shared" si="3"/>
        <v>85.48</v>
      </c>
      <c r="R6" s="35">
        <f t="shared" si="3"/>
        <v>2720</v>
      </c>
      <c r="S6" s="35">
        <f t="shared" si="3"/>
        <v>709041</v>
      </c>
      <c r="T6" s="35">
        <f t="shared" si="3"/>
        <v>1411.9</v>
      </c>
      <c r="U6" s="35">
        <f t="shared" si="3"/>
        <v>502.19</v>
      </c>
      <c r="V6" s="35">
        <f t="shared" si="3"/>
        <v>34</v>
      </c>
      <c r="W6" s="35">
        <f t="shared" si="3"/>
        <v>0.31</v>
      </c>
      <c r="X6" s="35">
        <f t="shared" si="3"/>
        <v>109.68</v>
      </c>
      <c r="Y6" s="36">
        <f>IF(Y7="",NA(),Y7)</f>
        <v>100</v>
      </c>
      <c r="Z6" s="36">
        <f t="shared" ref="Z6:AH6" si="4">IF(Z7="",NA(),Z7)</f>
        <v>100</v>
      </c>
      <c r="AA6" s="36">
        <f t="shared" si="4"/>
        <v>100</v>
      </c>
      <c r="AB6" s="36">
        <f t="shared" si="4"/>
        <v>100</v>
      </c>
      <c r="AC6" s="36">
        <f t="shared" si="4"/>
        <v>100</v>
      </c>
      <c r="AD6" s="36">
        <f t="shared" si="4"/>
        <v>94.73</v>
      </c>
      <c r="AE6" s="36">
        <f t="shared" si="4"/>
        <v>96.59</v>
      </c>
      <c r="AF6" s="36">
        <f t="shared" si="4"/>
        <v>101.24</v>
      </c>
      <c r="AG6" s="36">
        <f t="shared" si="4"/>
        <v>100.94</v>
      </c>
      <c r="AH6" s="36">
        <f t="shared" si="4"/>
        <v>100.85</v>
      </c>
      <c r="AI6" s="35" t="str">
        <f>IF(AI7="","",IF(AI7="-","【-】","【"&amp;SUBSTITUTE(TEXT(AI7,"#,##0.00"),"-","△")&amp;"】"))</f>
        <v>【100.66】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236.15</v>
      </c>
      <c r="AP6" s="36">
        <f t="shared" si="5"/>
        <v>232.81</v>
      </c>
      <c r="AQ6" s="36">
        <f t="shared" si="5"/>
        <v>184.13</v>
      </c>
      <c r="AR6" s="36">
        <f t="shared" si="5"/>
        <v>101.85</v>
      </c>
      <c r="AS6" s="36">
        <f t="shared" si="5"/>
        <v>110.77</v>
      </c>
      <c r="AT6" s="35" t="str">
        <f>IF(AT7="","",IF(AT7="-","【-】","【"&amp;SUBSTITUTE(TEXT(AT7,"#,##0.00"),"-","△")&amp;"】"))</f>
        <v>【105.22】</v>
      </c>
      <c r="AU6" s="36" t="str">
        <f>IF(AU7="",NA(),AU7)</f>
        <v>-</v>
      </c>
      <c r="AV6" s="36" t="str">
        <f t="shared" ref="AV6:BD6" si="6">IF(AV7="",NA(),AV7)</f>
        <v>-</v>
      </c>
      <c r="AW6" s="36" t="str">
        <f t="shared" si="6"/>
        <v>-</v>
      </c>
      <c r="AX6" s="36" t="str">
        <f t="shared" si="6"/>
        <v>-</v>
      </c>
      <c r="AY6" s="36" t="str">
        <f t="shared" si="6"/>
        <v>-</v>
      </c>
      <c r="AZ6" s="36">
        <f t="shared" si="6"/>
        <v>243.58</v>
      </c>
      <c r="BA6" s="36">
        <f t="shared" si="6"/>
        <v>290.19</v>
      </c>
      <c r="BB6" s="36">
        <f t="shared" si="6"/>
        <v>63.22</v>
      </c>
      <c r="BC6" s="36">
        <f t="shared" si="6"/>
        <v>49.07</v>
      </c>
      <c r="BD6" s="36">
        <f t="shared" si="6"/>
        <v>46.78</v>
      </c>
      <c r="BE6" s="35" t="str">
        <f>IF(BE7="","",IF(BE7="-","【-】","【"&amp;SUBSTITUTE(TEXT(BE7,"#,##0.00"),"-","△")&amp;"】"))</f>
        <v>【54.12】</v>
      </c>
      <c r="BF6" s="36">
        <f>IF(BF7="",NA(),BF7)</f>
        <v>8013.43</v>
      </c>
      <c r="BG6" s="36">
        <f t="shared" ref="BG6:BO6" si="7">IF(BG7="",NA(),BG7)</f>
        <v>7481.97</v>
      </c>
      <c r="BH6" s="36">
        <f t="shared" si="7"/>
        <v>6463.42</v>
      </c>
      <c r="BI6" s="36">
        <f t="shared" si="7"/>
        <v>2661.69</v>
      </c>
      <c r="BJ6" s="36">
        <f t="shared" si="7"/>
        <v>2193.25</v>
      </c>
      <c r="BK6" s="36">
        <f t="shared" si="7"/>
        <v>1622.51</v>
      </c>
      <c r="BL6" s="36">
        <f t="shared" si="7"/>
        <v>1569.13</v>
      </c>
      <c r="BM6" s="36">
        <f t="shared" si="7"/>
        <v>1436</v>
      </c>
      <c r="BN6" s="36">
        <f t="shared" si="7"/>
        <v>1434.89</v>
      </c>
      <c r="BO6" s="36">
        <f t="shared" si="7"/>
        <v>1298.9100000000001</v>
      </c>
      <c r="BP6" s="35" t="str">
        <f>IF(BP7="","",IF(BP7="-","【-】","【"&amp;SUBSTITUTE(TEXT(BP7,"#,##0.00"),"-","△")&amp;"】"))</f>
        <v>【1,348.09】</v>
      </c>
      <c r="BQ6" s="36">
        <f>IF(BQ7="",NA(),BQ7)</f>
        <v>53.42</v>
      </c>
      <c r="BR6" s="36">
        <f t="shared" ref="BR6:BZ6" si="8">IF(BR7="",NA(),BR7)</f>
        <v>58.44</v>
      </c>
      <c r="BS6" s="36">
        <f t="shared" si="8"/>
        <v>63.02</v>
      </c>
      <c r="BT6" s="36">
        <f t="shared" si="8"/>
        <v>54.47</v>
      </c>
      <c r="BU6" s="36">
        <f t="shared" si="8"/>
        <v>100</v>
      </c>
      <c r="BV6" s="36">
        <f t="shared" si="8"/>
        <v>62.83</v>
      </c>
      <c r="BW6" s="36">
        <f t="shared" si="8"/>
        <v>64.63</v>
      </c>
      <c r="BX6" s="36">
        <f t="shared" si="8"/>
        <v>66.56</v>
      </c>
      <c r="BY6" s="36">
        <f t="shared" si="8"/>
        <v>66.22</v>
      </c>
      <c r="BZ6" s="36">
        <f t="shared" si="8"/>
        <v>69.87</v>
      </c>
      <c r="CA6" s="35" t="str">
        <f>IF(CA7="","",IF(CA7="-","【-】","【"&amp;SUBSTITUTE(TEXT(CA7,"#,##0.00"),"-","△")&amp;"】"))</f>
        <v>【69.80】</v>
      </c>
      <c r="CB6" s="36">
        <f>IF(CB7="",NA(),CB7)</f>
        <v>322.02</v>
      </c>
      <c r="CC6" s="36">
        <f t="shared" ref="CC6:CK6" si="9">IF(CC7="",NA(),CC7)</f>
        <v>297.17</v>
      </c>
      <c r="CD6" s="36">
        <f t="shared" si="9"/>
        <v>279.12</v>
      </c>
      <c r="CE6" s="36">
        <f t="shared" si="9"/>
        <v>344.45</v>
      </c>
      <c r="CF6" s="36">
        <f t="shared" si="9"/>
        <v>189.02</v>
      </c>
      <c r="CG6" s="36">
        <f t="shared" si="9"/>
        <v>250.43</v>
      </c>
      <c r="CH6" s="36">
        <f t="shared" si="9"/>
        <v>245.75</v>
      </c>
      <c r="CI6" s="36">
        <f t="shared" si="9"/>
        <v>244.29</v>
      </c>
      <c r="CJ6" s="36">
        <f t="shared" si="9"/>
        <v>246.72</v>
      </c>
      <c r="CK6" s="36">
        <f t="shared" si="9"/>
        <v>234.96</v>
      </c>
      <c r="CL6" s="35" t="str">
        <f>IF(CL7="","",IF(CL7="-","【-】","【"&amp;SUBSTITUTE(TEXT(CL7,"#,##0.00"),"-","△")&amp;"】"))</f>
        <v>【232.54】</v>
      </c>
      <c r="CM6" s="36">
        <f>IF(CM7="",NA(),CM7)</f>
        <v>66.72</v>
      </c>
      <c r="CN6" s="36">
        <f t="shared" ref="CN6:CV6" si="10">IF(CN7="",NA(),CN7)</f>
        <v>66.92</v>
      </c>
      <c r="CO6" s="36">
        <f t="shared" si="10"/>
        <v>55.53</v>
      </c>
      <c r="CP6" s="36">
        <f t="shared" si="10"/>
        <v>50.26</v>
      </c>
      <c r="CQ6" s="36">
        <f t="shared" si="10"/>
        <v>47.89</v>
      </c>
      <c r="CR6" s="36">
        <f t="shared" si="10"/>
        <v>42.31</v>
      </c>
      <c r="CS6" s="36">
        <f t="shared" si="10"/>
        <v>43.65</v>
      </c>
      <c r="CT6" s="36">
        <f t="shared" si="10"/>
        <v>43.58</v>
      </c>
      <c r="CU6" s="36">
        <f t="shared" si="10"/>
        <v>41.35</v>
      </c>
      <c r="CV6" s="36">
        <f t="shared" si="10"/>
        <v>42.9</v>
      </c>
      <c r="CW6" s="35" t="str">
        <f>IF(CW7="","",IF(CW7="-","【-】","【"&amp;SUBSTITUTE(TEXT(CW7,"#,##0.00"),"-","△")&amp;"】"))</f>
        <v>【42.17】</v>
      </c>
      <c r="CX6" s="36">
        <f>IF(CX7="",NA(),CX7)</f>
        <v>29.41</v>
      </c>
      <c r="CY6" s="36">
        <f t="shared" ref="CY6:DG6" si="11">IF(CY7="",NA(),CY7)</f>
        <v>30.3</v>
      </c>
      <c r="CZ6" s="36">
        <f t="shared" si="11"/>
        <v>32.26</v>
      </c>
      <c r="DA6" s="36">
        <f t="shared" si="11"/>
        <v>83.33</v>
      </c>
      <c r="DB6" s="36">
        <f t="shared" si="11"/>
        <v>73.53</v>
      </c>
      <c r="DC6" s="36">
        <f t="shared" si="11"/>
        <v>81.3</v>
      </c>
      <c r="DD6" s="36">
        <f t="shared" si="11"/>
        <v>82.2</v>
      </c>
      <c r="DE6" s="36">
        <f t="shared" si="11"/>
        <v>82.35</v>
      </c>
      <c r="DF6" s="36">
        <f t="shared" si="11"/>
        <v>82.9</v>
      </c>
      <c r="DG6" s="36">
        <f t="shared" si="11"/>
        <v>83.5</v>
      </c>
      <c r="DH6" s="35" t="str">
        <f>IF(DH7="","",IF(DH7="-","【-】","【"&amp;SUBSTITUTE(TEXT(DH7,"#,##0.00"),"-","△")&amp;"】"))</f>
        <v>【82.30】</v>
      </c>
      <c r="DI6" s="36">
        <f>IF(DI7="",NA(),DI7)</f>
        <v>21.31</v>
      </c>
      <c r="DJ6" s="36">
        <f t="shared" ref="DJ6:DR6" si="12">IF(DJ7="",NA(),DJ7)</f>
        <v>22.62</v>
      </c>
      <c r="DK6" s="36">
        <f t="shared" si="12"/>
        <v>23.93</v>
      </c>
      <c r="DL6" s="36">
        <f t="shared" si="12"/>
        <v>25.25</v>
      </c>
      <c r="DM6" s="36">
        <f t="shared" si="12"/>
        <v>26.56</v>
      </c>
      <c r="DN6" s="36">
        <f t="shared" si="12"/>
        <v>12.99</v>
      </c>
      <c r="DO6" s="36">
        <f t="shared" si="12"/>
        <v>13.6</v>
      </c>
      <c r="DP6" s="36">
        <f t="shared" si="12"/>
        <v>22.34</v>
      </c>
      <c r="DQ6" s="36">
        <f t="shared" si="12"/>
        <v>22.79</v>
      </c>
      <c r="DR6" s="36">
        <f t="shared" si="12"/>
        <v>22.77</v>
      </c>
      <c r="DS6" s="35" t="str">
        <f>IF(DS7="","",IF(DS7="-","【-】","【"&amp;SUBSTITUTE(TEXT(DS7,"#,##0.00"),"-","△")&amp;"】"))</f>
        <v>【23.63】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6">
        <f t="shared" si="13"/>
        <v>0.04</v>
      </c>
      <c r="EC6" s="35">
        <f t="shared" si="13"/>
        <v>0</v>
      </c>
      <c r="ED6" s="35" t="str">
        <f>IF(ED7="","",IF(ED7="-","【-】","【"&amp;SUBSTITUTE(TEXT(ED7,"#,##0.00"),"-","△")&amp;"】"))</f>
        <v>【0.00】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0.11</v>
      </c>
      <c r="EK6" s="36">
        <f t="shared" si="14"/>
        <v>0.05</v>
      </c>
      <c r="EL6" s="36">
        <f t="shared" si="14"/>
        <v>0.04</v>
      </c>
      <c r="EM6" s="36">
        <f t="shared" si="14"/>
        <v>7.0000000000000007E-2</v>
      </c>
      <c r="EN6" s="36">
        <f t="shared" si="14"/>
        <v>0.09</v>
      </c>
      <c r="EO6" s="35" t="str">
        <f>IF(EO7="","",IF(EO7="-","【-】","【"&amp;SUBSTITUTE(TEXT(EO7,"#,##0.00"),"-","△")&amp;"】"))</f>
        <v>【0.09】</v>
      </c>
    </row>
    <row r="7" spans="1:148" s="37" customFormat="1">
      <c r="A7" s="29"/>
      <c r="B7" s="38">
        <v>2016</v>
      </c>
      <c r="C7" s="38">
        <v>221007</v>
      </c>
      <c r="D7" s="38">
        <v>46</v>
      </c>
      <c r="E7" s="38">
        <v>17</v>
      </c>
      <c r="F7" s="38">
        <v>4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68.28</v>
      </c>
      <c r="P7" s="39">
        <v>0</v>
      </c>
      <c r="Q7" s="39">
        <v>85.48</v>
      </c>
      <c r="R7" s="39">
        <v>2720</v>
      </c>
      <c r="S7" s="39">
        <v>709041</v>
      </c>
      <c r="T7" s="39">
        <v>1411.9</v>
      </c>
      <c r="U7" s="39">
        <v>502.19</v>
      </c>
      <c r="V7" s="39">
        <v>34</v>
      </c>
      <c r="W7" s="39">
        <v>0.31</v>
      </c>
      <c r="X7" s="39">
        <v>109.68</v>
      </c>
      <c r="Y7" s="39">
        <v>100</v>
      </c>
      <c r="Z7" s="39">
        <v>100</v>
      </c>
      <c r="AA7" s="39">
        <v>100</v>
      </c>
      <c r="AB7" s="39">
        <v>100</v>
      </c>
      <c r="AC7" s="39">
        <v>100</v>
      </c>
      <c r="AD7" s="39">
        <v>94.73</v>
      </c>
      <c r="AE7" s="39">
        <v>96.59</v>
      </c>
      <c r="AF7" s="39">
        <v>101.24</v>
      </c>
      <c r="AG7" s="39">
        <v>100.94</v>
      </c>
      <c r="AH7" s="39">
        <v>100.85</v>
      </c>
      <c r="AI7" s="39">
        <v>100.66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236.15</v>
      </c>
      <c r="AP7" s="39">
        <v>232.81</v>
      </c>
      <c r="AQ7" s="39">
        <v>184.13</v>
      </c>
      <c r="AR7" s="39">
        <v>101.85</v>
      </c>
      <c r="AS7" s="39">
        <v>110.77</v>
      </c>
      <c r="AT7" s="39">
        <v>105.22</v>
      </c>
      <c r="AU7" s="39" t="s">
        <v>113</v>
      </c>
      <c r="AV7" s="39" t="s">
        <v>113</v>
      </c>
      <c r="AW7" s="39" t="s">
        <v>113</v>
      </c>
      <c r="AX7" s="39" t="s">
        <v>113</v>
      </c>
      <c r="AY7" s="39" t="s">
        <v>113</v>
      </c>
      <c r="AZ7" s="39">
        <v>243.58</v>
      </c>
      <c r="BA7" s="39">
        <v>290.19</v>
      </c>
      <c r="BB7" s="39">
        <v>63.22</v>
      </c>
      <c r="BC7" s="39">
        <v>49.07</v>
      </c>
      <c r="BD7" s="39">
        <v>46.78</v>
      </c>
      <c r="BE7" s="39">
        <v>54.12</v>
      </c>
      <c r="BF7" s="39">
        <v>8013.43</v>
      </c>
      <c r="BG7" s="39">
        <v>7481.97</v>
      </c>
      <c r="BH7" s="39">
        <v>6463.42</v>
      </c>
      <c r="BI7" s="39">
        <v>2661.69</v>
      </c>
      <c r="BJ7" s="39">
        <v>2193.25</v>
      </c>
      <c r="BK7" s="39">
        <v>1622.51</v>
      </c>
      <c r="BL7" s="39">
        <v>1569.13</v>
      </c>
      <c r="BM7" s="39">
        <v>1436</v>
      </c>
      <c r="BN7" s="39">
        <v>1434.89</v>
      </c>
      <c r="BO7" s="39">
        <v>1298.9100000000001</v>
      </c>
      <c r="BP7" s="39">
        <v>1348.09</v>
      </c>
      <c r="BQ7" s="39">
        <v>53.42</v>
      </c>
      <c r="BR7" s="39">
        <v>58.44</v>
      </c>
      <c r="BS7" s="39">
        <v>63.02</v>
      </c>
      <c r="BT7" s="39">
        <v>54.47</v>
      </c>
      <c r="BU7" s="39">
        <v>100</v>
      </c>
      <c r="BV7" s="39">
        <v>62.83</v>
      </c>
      <c r="BW7" s="39">
        <v>64.63</v>
      </c>
      <c r="BX7" s="39">
        <v>66.56</v>
      </c>
      <c r="BY7" s="39">
        <v>66.22</v>
      </c>
      <c r="BZ7" s="39">
        <v>69.87</v>
      </c>
      <c r="CA7" s="39">
        <v>69.8</v>
      </c>
      <c r="CB7" s="39">
        <v>322.02</v>
      </c>
      <c r="CC7" s="39">
        <v>297.17</v>
      </c>
      <c r="CD7" s="39">
        <v>279.12</v>
      </c>
      <c r="CE7" s="39">
        <v>344.45</v>
      </c>
      <c r="CF7" s="39">
        <v>189.02</v>
      </c>
      <c r="CG7" s="39">
        <v>250.43</v>
      </c>
      <c r="CH7" s="39">
        <v>245.75</v>
      </c>
      <c r="CI7" s="39">
        <v>244.29</v>
      </c>
      <c r="CJ7" s="39">
        <v>246.72</v>
      </c>
      <c r="CK7" s="39">
        <v>234.96</v>
      </c>
      <c r="CL7" s="39">
        <v>232.54</v>
      </c>
      <c r="CM7" s="39">
        <v>66.72</v>
      </c>
      <c r="CN7" s="39">
        <v>66.92</v>
      </c>
      <c r="CO7" s="39">
        <v>55.53</v>
      </c>
      <c r="CP7" s="39">
        <v>50.26</v>
      </c>
      <c r="CQ7" s="39">
        <v>47.89</v>
      </c>
      <c r="CR7" s="39">
        <v>42.31</v>
      </c>
      <c r="CS7" s="39">
        <v>43.65</v>
      </c>
      <c r="CT7" s="39">
        <v>43.58</v>
      </c>
      <c r="CU7" s="39">
        <v>41.35</v>
      </c>
      <c r="CV7" s="39">
        <v>42.9</v>
      </c>
      <c r="CW7" s="39">
        <v>42.17</v>
      </c>
      <c r="CX7" s="39">
        <v>29.41</v>
      </c>
      <c r="CY7" s="39">
        <v>30.3</v>
      </c>
      <c r="CZ7" s="39">
        <v>32.26</v>
      </c>
      <c r="DA7" s="39">
        <v>83.33</v>
      </c>
      <c r="DB7" s="39">
        <v>73.53</v>
      </c>
      <c r="DC7" s="39">
        <v>81.3</v>
      </c>
      <c r="DD7" s="39">
        <v>82.2</v>
      </c>
      <c r="DE7" s="39">
        <v>82.35</v>
      </c>
      <c r="DF7" s="39">
        <v>82.9</v>
      </c>
      <c r="DG7" s="39">
        <v>83.5</v>
      </c>
      <c r="DH7" s="39">
        <v>82.3</v>
      </c>
      <c r="DI7" s="39">
        <v>21.31</v>
      </c>
      <c r="DJ7" s="39">
        <v>22.62</v>
      </c>
      <c r="DK7" s="39">
        <v>23.93</v>
      </c>
      <c r="DL7" s="39">
        <v>25.25</v>
      </c>
      <c r="DM7" s="39">
        <v>26.56</v>
      </c>
      <c r="DN7" s="39">
        <v>12.99</v>
      </c>
      <c r="DO7" s="39">
        <v>13.6</v>
      </c>
      <c r="DP7" s="39">
        <v>22.34</v>
      </c>
      <c r="DQ7" s="39">
        <v>22.79</v>
      </c>
      <c r="DR7" s="39">
        <v>22.77</v>
      </c>
      <c r="DS7" s="39">
        <v>23.63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0.04</v>
      </c>
      <c r="EC7" s="39">
        <v>0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0.11</v>
      </c>
      <c r="EK7" s="39">
        <v>0.05</v>
      </c>
      <c r="EL7" s="39">
        <v>0.04</v>
      </c>
      <c r="EM7" s="39">
        <v>7.0000000000000007E-2</v>
      </c>
      <c r="EN7" s="39">
        <v>0.09</v>
      </c>
      <c r="EO7" s="39">
        <v>0.09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　</cp:lastModifiedBy>
  <cp:lastPrinted>2018-02-14T23:46:34Z</cp:lastPrinted>
  <dcterms:created xsi:type="dcterms:W3CDTF">2017-12-25T01:55:51Z</dcterms:created>
  <dcterms:modified xsi:type="dcterms:W3CDTF">2018-02-22T15:15:06Z</dcterms:modified>
  <cp:category/>
</cp:coreProperties>
</file>