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P6" i="5"/>
  <c r="N5" i="4" s="1"/>
  <c r="O6" i="5"/>
  <c r="N6" i="5"/>
  <c r="M6" i="5"/>
  <c r="GN8" i="5" s="1"/>
  <c r="L6" i="5"/>
  <c r="N3" i="4" s="1"/>
  <c r="K6" i="5"/>
  <c r="J6" i="5"/>
  <c r="I6" i="5"/>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B7" i="4"/>
  <c r="J5" i="4"/>
  <c r="F5" i="4"/>
  <c r="B5" i="4"/>
  <c r="F3" i="4"/>
  <c r="B3" i="4"/>
  <c r="FJ8" i="5" l="1"/>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LI10" i="5"/>
  <c r="JT10" i="5"/>
  <c r="IE10" i="5"/>
  <c r="GP10" i="5"/>
  <c r="FB10" i="5"/>
  <c r="DM10" i="5"/>
  <c r="BW10" i="5"/>
  <c r="J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<sst xmlns="http://schemas.openxmlformats.org/spreadsheetml/2006/main" count="885" uniqueCount="195">
  <si>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</si>
  <si>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</si>
  <si>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</si>
  <si>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</si>
  <si>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</si>
  <si>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</si>
  <si>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</si>
  <si>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</si>
  <si>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</si>
  <si>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</si>
  <si>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</si>
  <si>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</si>
  <si>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</si>
  <si>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</si>
  <si>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</si>
  <si>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</si>
  <si>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</si>
  <si>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</si>
  <si>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</si>
  <si>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</si>
  <si>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</si>
  <si>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</si>
  <si>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</si>
  <si>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</si>
  <si>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</si>
  <si>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</si>
  <si>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</si>
  <si>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</si>
  <si>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</si>
  <si>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</si>
  <si>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</si>
  <si>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</si>
  <si>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</si>
  <si>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</si>
  <si>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</si>
  <si>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</si>
  <si>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</si>
  <si>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</si>
  <si>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</si>
  <si>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</si>
  <si>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</si>
  <si>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</si>
  <si>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</si>
  <si>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</si>
  <si>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</si>
  <si>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</si>
  <si>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</si>
  <si>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</si>
  <si>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</si>
  <si>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</si>
  <si>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</si>
  <si>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</si>
  <si>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</si>
  <si>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</si>
  <si>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</si>
  <si>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</si>
  <si>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</si>
  <si>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</si>
  <si>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</si>
  <si>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</si>
  <si>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</si>
  <si>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</si>
  <si>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</si>
  <si>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</si>
  <si>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</si>
  <si>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</si>
  <si>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</si>
  <si>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</si>
  <si>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</si>
  <si>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</si>
  <si>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</si>
  <si>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</si>
  <si>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</si>
  <si>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</si>
  <si>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</si>
  <si>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</si>
  <si>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</si>
  <si>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</si>
  <si>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</si>
  <si>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</si>
  <si>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</si>
  <si>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</si>
  <si>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</si>
  <si>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</si>
  <si>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</si>
  <si>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</si>
  <si>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</si>
  <si>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</si>
  <si>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</si>
  <si>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</si>
  <si>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</si>
  <si>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</si>
  <si>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</si>
  <si>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</si>
  <si>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</si>
  <si>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</si>
  <si>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</si>
  <si>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</si>
  <si>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</si>
  <si>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</si>
  <si>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</si>
  <si>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</si>
  <si>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</si>
  <si>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</si>
  <si>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</si>
  <si>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</si>
  <si>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</si>
  <si>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</si>
  <si>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</si>
  <si>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</si>
  <si>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</si>
  <si>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</si>
  <si>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</si>
  <si>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</si>
  <si>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</si>
  <si>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</si>
  <si>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221007</t>
  </si>
  <si>
    <t>47</t>
  </si>
  <si>
    <t>04</t>
  </si>
  <si>
    <t>0</t>
  </si>
  <si>
    <t>000</t>
  </si>
  <si>
    <t>静岡県　静岡市</t>
  </si>
  <si>
    <t>法非適用</t>
  </si>
  <si>
    <t>電気事業</t>
  </si>
  <si>
    <t/>
  </si>
  <si>
    <t>該当数値なし</t>
  </si>
  <si>
    <t>-</t>
  </si>
  <si>
    <t>平成29年３月31日　静岡市西ケ谷清掃工場</t>
  </si>
  <si>
    <t>平成42年７月25日　静岡市西ケ谷清掃工場</t>
  </si>
  <si>
    <t>無</t>
  </si>
  <si>
    <t>丸紅新電力株式会社、鈴与商事株式会社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</si>
  <si>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</si>
  <si>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</si>
  <si>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</si>
  <si>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</si>
  <si>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</si>
  <si>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</si>
  <si>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</si>
  <si>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</si>
  <si>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</si>
  <si>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</si>
  <si>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</si>
  <si>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</si>
  <si>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</si>
  <si>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</si>
  <si>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</si>
  <si>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</si>
  <si>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</si>
  <si>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</si>
  <si>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</si>
  <si>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</si>
  <si>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</si>
  <si>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</si>
  <si>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</si>
  <si>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</si>
  <si>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</si>
  <si>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</si>
  <si>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</si>
  <si>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</si>
  <si>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</si>
  <si>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</si>
  <si>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</si>
  <si>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</si>
  <si>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</si>
  <si>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</si>
  <si>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</si>
  <si>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</si>
  <si>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</si>
  <si>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</si>
  <si>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</si>
  <si>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</si>
  <si>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</si>
  <si>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</si>
  <si>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</si>
  <si>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</si>
  <si>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</si>
  <si>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</si>
  <si>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</si>
  <si>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</si>
  <si>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</si>
  <si>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</si>
  <si>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</si>
  <si>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</si>
  <si>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</si>
  <si>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</si>
  <si>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</si>
  <si>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</si>
  <si>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</si>
  <si>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平成29年３月31日
静岡市西ケ谷清掃工場</t>
    <phoneticPr fontId="3"/>
  </si>
  <si>
    <t>平成42年７月25日
静岡市西ケ谷清掃工場</t>
    <phoneticPr fontId="3"/>
  </si>
  <si>
    <t>電気事業により生じた利益は、清掃工場の維持管理や修繕に要する経費等に充当するため、一般会計への繰り出しを行っている。
なお、平成28年度末をもって電力事業に関する特別会計を廃止したことから、当該特別会計における剰余金のすべてを一般会計へ繰り出している。
一般会計への繰出し
　目的：　西ケ谷清掃工場　工場運転経費　　　228,153千円
　　　　　沼上清掃工場　　 工場運転経費　　 182,522千円
　　　　　西ケ谷清掃工場　施設整備費　　　　　73,009千円
　　　　　沼上清掃工場　　 施設整備費　　　　175,026千円
          沼上最終処分場運営経費　　　　　　　25,747千円</t>
    <phoneticPr fontId="6"/>
  </si>
  <si>
    <t>丸紅新電力株式会社、
鈴与商事株式会社</t>
    <phoneticPr fontId="3"/>
  </si>
  <si>
    <t>　当該公営企業においてはごみ発電形式の発電所を２か所保有している。ごみ発電形式における各種指標のうち、設備利用率は概ね全国平均を超えており、経年比較でも改善傾向にある。しかし、資源エネルギー庁の「長期エネルギー需給見通し小委員会に対する発電コスト等の検証に関する報告」にて設定されているバイオマス（混焼）の設備利用率70%とされており、15%程度開きがある状況である。ごみ発電はごみ処理量によって発電量が左右される特徴があり、発電量の減少が必ずしも効率的な運用ができていないことを意味するものではないが、よりよい設備利用のあり方を検討していく。
　FIT収入割合は全国平均を下回っているが、これはFIT認定を受けている発電所が１つのみであること等の要因によるものと考えられる。
　企業債残高対料金収入比率は、全国平均に比べ高い数値となっている。過去５年間において新規の借り入れを実行しておらず、企業債現在高は減少しているものの、料金収入の減少から当該指標の数値が高くなっているものと考えられる。今後も確実な償還を行っていくとともに料金収入の増加による償還財源の確保を目指した取組みが必要である。
　なお、当該公営企業における設備修繕はごみ焼却施設と併せ一般会計において行っていることから、修繕費比率は算出されない。</t>
    <rPh sb="1" eb="3">
      <t>トウガイ</t>
    </rPh>
    <rPh sb="3" eb="7">
      <t>コウエイキギョウ</t>
    </rPh>
    <rPh sb="14" eb="16">
      <t>ハツデン</t>
    </rPh>
    <rPh sb="16" eb="18">
      <t>ケイシキ</t>
    </rPh>
    <rPh sb="19" eb="21">
      <t>ハツデン</t>
    </rPh>
    <rPh sb="21" eb="22">
      <t>ショ</t>
    </rPh>
    <rPh sb="25" eb="26">
      <t>ショ</t>
    </rPh>
    <rPh sb="26" eb="28">
      <t>ホユウ</t>
    </rPh>
    <rPh sb="35" eb="37">
      <t>ハツデン</t>
    </rPh>
    <rPh sb="37" eb="39">
      <t>ケイシキ</t>
    </rPh>
    <rPh sb="43" eb="45">
      <t>カクシュ</t>
    </rPh>
    <rPh sb="45" eb="47">
      <t>シヒョウ</t>
    </rPh>
    <rPh sb="51" eb="53">
      <t>セツビ</t>
    </rPh>
    <rPh sb="53" eb="56">
      <t>リヨウリツ</t>
    </rPh>
    <rPh sb="57" eb="58">
      <t>オオム</t>
    </rPh>
    <rPh sb="64" eb="65">
      <t>コ</t>
    </rPh>
    <rPh sb="70" eb="72">
      <t>ケイネン</t>
    </rPh>
    <rPh sb="72" eb="74">
      <t>ヒカク</t>
    </rPh>
    <rPh sb="76" eb="78">
      <t>カイゼン</t>
    </rPh>
    <rPh sb="78" eb="80">
      <t>ケイコウ</t>
    </rPh>
    <rPh sb="88" eb="90">
      <t>シゲン</t>
    </rPh>
    <rPh sb="95" eb="96">
      <t>チョウ</t>
    </rPh>
    <rPh sb="98" eb="100">
      <t>チョウキ</t>
    </rPh>
    <rPh sb="105" eb="107">
      <t>ジュキュウ</t>
    </rPh>
    <rPh sb="107" eb="109">
      <t>ミトオ</t>
    </rPh>
    <rPh sb="110" eb="114">
      <t>ショウイインカイ</t>
    </rPh>
    <rPh sb="115" eb="116">
      <t>タイ</t>
    </rPh>
    <rPh sb="118" eb="120">
      <t>ハツデン</t>
    </rPh>
    <rPh sb="123" eb="124">
      <t>トウ</t>
    </rPh>
    <rPh sb="125" eb="127">
      <t>ケンショウ</t>
    </rPh>
    <rPh sb="128" eb="129">
      <t>カン</t>
    </rPh>
    <rPh sb="131" eb="133">
      <t>ホウコク</t>
    </rPh>
    <rPh sb="136" eb="138">
      <t>セッテイ</t>
    </rPh>
    <rPh sb="149" eb="151">
      <t>コンショウ</t>
    </rPh>
    <rPh sb="153" eb="158">
      <t>セツビリヨウリツ</t>
    </rPh>
    <rPh sb="171" eb="173">
      <t>テイド</t>
    </rPh>
    <rPh sb="173" eb="174">
      <t>ヒラ</t>
    </rPh>
    <rPh sb="178" eb="180">
      <t>ジョウキョウ</t>
    </rPh>
    <rPh sb="186" eb="188">
      <t>ハツデン</t>
    </rPh>
    <rPh sb="191" eb="193">
      <t>ショリ</t>
    </rPh>
    <rPh sb="193" eb="194">
      <t>リョウ</t>
    </rPh>
    <rPh sb="198" eb="200">
      <t>ハツデン</t>
    </rPh>
    <rPh sb="200" eb="201">
      <t>リョウ</t>
    </rPh>
    <rPh sb="202" eb="204">
      <t>サユウ</t>
    </rPh>
    <rPh sb="207" eb="209">
      <t>トクチョウ</t>
    </rPh>
    <rPh sb="213" eb="215">
      <t>ハツデン</t>
    </rPh>
    <rPh sb="215" eb="216">
      <t>リョウ</t>
    </rPh>
    <rPh sb="217" eb="219">
      <t>ゲンショウ</t>
    </rPh>
    <rPh sb="220" eb="221">
      <t>カナラ</t>
    </rPh>
    <rPh sb="224" eb="226">
      <t>コウリツ</t>
    </rPh>
    <rPh sb="226" eb="227">
      <t>テキ</t>
    </rPh>
    <rPh sb="228" eb="230">
      <t>ウンヨウ</t>
    </rPh>
    <rPh sb="240" eb="242">
      <t>イミ</t>
    </rPh>
    <rPh sb="256" eb="258">
      <t>セツビ</t>
    </rPh>
    <rPh sb="258" eb="260">
      <t>リヨウ</t>
    </rPh>
    <rPh sb="263" eb="264">
      <t>カタ</t>
    </rPh>
    <rPh sb="265" eb="267">
      <t>ケントウ</t>
    </rPh>
    <rPh sb="322" eb="323">
      <t>トウ</t>
    </rPh>
    <rPh sb="324" eb="326">
      <t>ヨウイン</t>
    </rPh>
    <rPh sb="332" eb="333">
      <t>カンガ</t>
    </rPh>
    <rPh sb="340" eb="342">
      <t>キギョウ</t>
    </rPh>
    <rPh sb="342" eb="343">
      <t>サイ</t>
    </rPh>
    <rPh sb="343" eb="345">
      <t>ザンダカ</t>
    </rPh>
    <rPh sb="345" eb="346">
      <t>タイ</t>
    </rPh>
    <rPh sb="346" eb="348">
      <t>リョウキン</t>
    </rPh>
    <rPh sb="348" eb="350">
      <t>シュウニュウ</t>
    </rPh>
    <rPh sb="350" eb="352">
      <t>ヒリツ</t>
    </rPh>
    <rPh sb="354" eb="356">
      <t>ゼンコク</t>
    </rPh>
    <rPh sb="356" eb="358">
      <t>ヘイキン</t>
    </rPh>
    <rPh sb="359" eb="360">
      <t>クラ</t>
    </rPh>
    <rPh sb="361" eb="362">
      <t>タカ</t>
    </rPh>
    <rPh sb="363" eb="365">
      <t>スウチ</t>
    </rPh>
    <rPh sb="372" eb="374">
      <t>カコ</t>
    </rPh>
    <rPh sb="375" eb="376">
      <t>ネン</t>
    </rPh>
    <rPh sb="376" eb="377">
      <t>カン</t>
    </rPh>
    <rPh sb="381" eb="383">
      <t>シンキ</t>
    </rPh>
    <rPh sb="384" eb="385">
      <t>カ</t>
    </rPh>
    <rPh sb="386" eb="387">
      <t>イ</t>
    </rPh>
    <rPh sb="389" eb="391">
      <t>ジッコウ</t>
    </rPh>
    <rPh sb="397" eb="399">
      <t>キギョウ</t>
    </rPh>
    <rPh sb="399" eb="400">
      <t>サイ</t>
    </rPh>
    <rPh sb="400" eb="403">
      <t>ゲンザイダカ</t>
    </rPh>
    <rPh sb="404" eb="406">
      <t>ゲンショウ</t>
    </rPh>
    <rPh sb="414" eb="416">
      <t>リョウキン</t>
    </rPh>
    <rPh sb="416" eb="418">
      <t>シュウニュウ</t>
    </rPh>
    <rPh sb="419" eb="421">
      <t>ゲンショウ</t>
    </rPh>
    <rPh sb="423" eb="425">
      <t>トウガイ</t>
    </rPh>
    <rPh sb="425" eb="427">
      <t>シヒョウ</t>
    </rPh>
    <rPh sb="428" eb="430">
      <t>スウチ</t>
    </rPh>
    <rPh sb="431" eb="432">
      <t>タカ</t>
    </rPh>
    <rPh sb="441" eb="442">
      <t>カンガ</t>
    </rPh>
    <rPh sb="447" eb="449">
      <t>コンゴ</t>
    </rPh>
    <rPh sb="450" eb="452">
      <t>カクジツ</t>
    </rPh>
    <rPh sb="453" eb="455">
      <t>ショウカン</t>
    </rPh>
    <rPh sb="456" eb="457">
      <t>オコナ</t>
    </rPh>
    <rPh sb="465" eb="467">
      <t>リョウキン</t>
    </rPh>
    <rPh sb="467" eb="469">
      <t>シュウニュウ</t>
    </rPh>
    <rPh sb="470" eb="472">
      <t>ゾウカ</t>
    </rPh>
    <rPh sb="475" eb="477">
      <t>ショウカン</t>
    </rPh>
    <rPh sb="477" eb="479">
      <t>ザイゲン</t>
    </rPh>
    <rPh sb="480" eb="482">
      <t>カクホ</t>
    </rPh>
    <rPh sb="483" eb="485">
      <t>メザ</t>
    </rPh>
    <rPh sb="487" eb="488">
      <t>ト</t>
    </rPh>
    <rPh sb="488" eb="489">
      <t>ク</t>
    </rPh>
    <rPh sb="491" eb="493">
      <t>ヒツヨウ</t>
    </rPh>
    <rPh sb="503" eb="505">
      <t>トウガイ</t>
    </rPh>
    <rPh sb="505" eb="507">
      <t>コウエイ</t>
    </rPh>
    <rPh sb="507" eb="509">
      <t>キギョウ</t>
    </rPh>
    <rPh sb="513" eb="515">
      <t>セツビ</t>
    </rPh>
    <rPh sb="515" eb="517">
      <t>シュウゼン</t>
    </rPh>
    <rPh sb="520" eb="522">
      <t>ショウキャク</t>
    </rPh>
    <rPh sb="522" eb="524">
      <t>シセツ</t>
    </rPh>
    <rPh sb="525" eb="526">
      <t>アワ</t>
    </rPh>
    <rPh sb="527" eb="529">
      <t>イッパン</t>
    </rPh>
    <rPh sb="529" eb="531">
      <t>カイケイ</t>
    </rPh>
    <rPh sb="535" eb="536">
      <t>オコナ</t>
    </rPh>
    <rPh sb="545" eb="547">
      <t>シュウゼン</t>
    </rPh>
    <rPh sb="547" eb="548">
      <t>ヒ</t>
    </rPh>
    <rPh sb="548" eb="550">
      <t>ヒリツ</t>
    </rPh>
    <rPh sb="551" eb="553">
      <t>サンシュツ</t>
    </rPh>
    <phoneticPr fontId="3"/>
  </si>
  <si>
    <t>　収益的収支比率が平成28年度において100%を下回っているものの、平成28年度における特別な事情によるものであり、過去４年間や営業収支比率が100％を超えていることから考えると、経営の健全性は概ね保たれていると判断できる。しかし、企業債残高対料金収入比率が全国平均を上回っていること等を考慮し、将来の負担を増やさないためにも投資と財政のバランスを図りながら事業を推進する必要がある。
　なお、当市の電気事業については平成29年度より公営企業としては廃止し、一般会計の中で事業を継続している。</t>
    <rPh sb="1" eb="8">
      <t>シュウエキテキシュウシヒリツ</t>
    </rPh>
    <rPh sb="9" eb="11">
      <t>ヘイセイ</t>
    </rPh>
    <rPh sb="13" eb="14">
      <t>ネン</t>
    </rPh>
    <rPh sb="14" eb="15">
      <t>ド</t>
    </rPh>
    <rPh sb="24" eb="26">
      <t>シタマワ</t>
    </rPh>
    <rPh sb="34" eb="36">
      <t>ヘイセイ</t>
    </rPh>
    <rPh sb="38" eb="39">
      <t>ネン</t>
    </rPh>
    <rPh sb="39" eb="40">
      <t>ド</t>
    </rPh>
    <rPh sb="44" eb="46">
      <t>トクベツ</t>
    </rPh>
    <rPh sb="47" eb="49">
      <t>ジジョウ</t>
    </rPh>
    <rPh sb="58" eb="60">
      <t>カコ</t>
    </rPh>
    <rPh sb="61" eb="63">
      <t>ネンカン</t>
    </rPh>
    <rPh sb="64" eb="66">
      <t>エイギョウ</t>
    </rPh>
    <rPh sb="66" eb="68">
      <t>シュウシ</t>
    </rPh>
    <rPh sb="68" eb="70">
      <t>ヒリツ</t>
    </rPh>
    <rPh sb="76" eb="77">
      <t>コ</t>
    </rPh>
    <rPh sb="85" eb="86">
      <t>カンガ</t>
    </rPh>
    <rPh sb="90" eb="92">
      <t>ケイエイ</t>
    </rPh>
    <rPh sb="93" eb="96">
      <t>ケンゼンセイ</t>
    </rPh>
    <rPh sb="97" eb="98">
      <t>オオム</t>
    </rPh>
    <rPh sb="99" eb="100">
      <t>タモ</t>
    </rPh>
    <rPh sb="106" eb="108">
      <t>ハンダン</t>
    </rPh>
    <rPh sb="122" eb="124">
      <t>リョウキン</t>
    </rPh>
    <rPh sb="124" eb="126">
      <t>シュウニュウ</t>
    </rPh>
    <rPh sb="129" eb="131">
      <t>ゼンコク</t>
    </rPh>
    <rPh sb="142" eb="143">
      <t>ナド</t>
    </rPh>
    <rPh sb="144" eb="146">
      <t>コウリョ</t>
    </rPh>
    <rPh sb="198" eb="200">
      <t>トウシ</t>
    </rPh>
    <rPh sb="201" eb="203">
      <t>デンキ</t>
    </rPh>
    <rPh sb="203" eb="205">
      <t>ジギョウ</t>
    </rPh>
    <rPh sb="210" eb="212">
      <t>ヘイセイ</t>
    </rPh>
    <rPh sb="214" eb="216">
      <t>ネンド</t>
    </rPh>
    <rPh sb="218" eb="220">
      <t>コウエイ</t>
    </rPh>
    <rPh sb="220" eb="222">
      <t>キギョウ</t>
    </rPh>
    <rPh sb="226" eb="228">
      <t>ハイシ</t>
    </rPh>
    <rPh sb="230" eb="232">
      <t>イッパン</t>
    </rPh>
    <rPh sb="232" eb="234">
      <t>カイケイ</t>
    </rPh>
    <rPh sb="235" eb="236">
      <t>ナカ</t>
    </rPh>
    <rPh sb="237" eb="239">
      <t>ジギョウ</t>
    </rPh>
    <rPh sb="240" eb="242">
      <t>ケイゾク</t>
    </rPh>
    <phoneticPr fontId="3"/>
  </si>
  <si>
    <t>　収益的収支比率は、平成24年度から平成27年度においては100％を超えていたが、平成28年度においては100％を下回っている。一方営業収支比率は過去５年間100％を超えており平成28年度は平成27年度より数値が改善されている。このように営業収支比率が100％を超えているのに対し、収益的収支比率が100％を下回ってしまった要因は、平成28年度における一般会計への操出金が多額となったことが挙げられる。「剰余金の使途」において示したとおり、平成28年度をもって電力事業に関する特別会計を廃止したことから、当該特別会計における剰余金のすべてを一般会計に操り出ししたことにより、総費用が増加し収益的収支比率が悪化したものである。
　供給原価においては、全国平均が年々上昇しているのに対し、ほぼ一定の数値を保つことができている。上記の要因により総費用が増加となったが、既存施設の廃止等により自家用電力量の消費を抑えた結果であると考えられる。
　今後も売電単価の減少が見込まれる中で、収益を維持、改善していく取組を継続していく必要があると認識している。</t>
    <rPh sb="1" eb="4">
      <t>シュウエキテキ</t>
    </rPh>
    <rPh sb="4" eb="6">
      <t>シュウシ</t>
    </rPh>
    <rPh sb="6" eb="8">
      <t>ヒリツ</t>
    </rPh>
    <rPh sb="10" eb="12">
      <t>ヘイセイ</t>
    </rPh>
    <rPh sb="14" eb="16">
      <t>ネンド</t>
    </rPh>
    <rPh sb="18" eb="20">
      <t>ヘイセイ</t>
    </rPh>
    <rPh sb="22" eb="23">
      <t>ネン</t>
    </rPh>
    <rPh sb="23" eb="24">
      <t>ド</t>
    </rPh>
    <rPh sb="34" eb="35">
      <t>コ</t>
    </rPh>
    <rPh sb="41" eb="43">
      <t>ヘイセイ</t>
    </rPh>
    <rPh sb="45" eb="47">
      <t>ネンド</t>
    </rPh>
    <rPh sb="57" eb="59">
      <t>シタマワ</t>
    </rPh>
    <rPh sb="64" eb="66">
      <t>イッポウ</t>
    </rPh>
    <rPh sb="66" eb="68">
      <t>エイギョウ</t>
    </rPh>
    <rPh sb="68" eb="70">
      <t>シュウシ</t>
    </rPh>
    <rPh sb="70" eb="72">
      <t>ヒリツ</t>
    </rPh>
    <rPh sb="73" eb="75">
      <t>カコ</t>
    </rPh>
    <rPh sb="76" eb="78">
      <t>ネンカン</t>
    </rPh>
    <rPh sb="83" eb="84">
      <t>コ</t>
    </rPh>
    <rPh sb="88" eb="90">
      <t>ヘイセイ</t>
    </rPh>
    <rPh sb="92" eb="93">
      <t>ネン</t>
    </rPh>
    <rPh sb="93" eb="94">
      <t>ド</t>
    </rPh>
    <rPh sb="95" eb="97">
      <t>ヘイセイ</t>
    </rPh>
    <rPh sb="99" eb="100">
      <t>ネン</t>
    </rPh>
    <rPh sb="100" eb="101">
      <t>ド</t>
    </rPh>
    <rPh sb="103" eb="105">
      <t>スウチ</t>
    </rPh>
    <rPh sb="106" eb="108">
      <t>カイゼン</t>
    </rPh>
    <rPh sb="119" eb="121">
      <t>エイギョウ</t>
    </rPh>
    <rPh sb="121" eb="123">
      <t>シュウシ</t>
    </rPh>
    <rPh sb="123" eb="125">
      <t>ヒリツ</t>
    </rPh>
    <rPh sb="131" eb="132">
      <t>コ</t>
    </rPh>
    <rPh sb="138" eb="139">
      <t>タイ</t>
    </rPh>
    <rPh sb="141" eb="144">
      <t>シュウエキテキ</t>
    </rPh>
    <rPh sb="144" eb="146">
      <t>シュウシ</t>
    </rPh>
    <rPh sb="146" eb="148">
      <t>ヒリツ</t>
    </rPh>
    <rPh sb="154" eb="156">
      <t>シタマワ</t>
    </rPh>
    <rPh sb="162" eb="164">
      <t>ヨウイン</t>
    </rPh>
    <rPh sb="166" eb="168">
      <t>ヘイセイ</t>
    </rPh>
    <rPh sb="170" eb="171">
      <t>ネン</t>
    </rPh>
    <rPh sb="171" eb="172">
      <t>ド</t>
    </rPh>
    <rPh sb="176" eb="178">
      <t>イッパン</t>
    </rPh>
    <rPh sb="178" eb="180">
      <t>カイケイ</t>
    </rPh>
    <rPh sb="182" eb="184">
      <t>クリダシ</t>
    </rPh>
    <rPh sb="184" eb="185">
      <t>キン</t>
    </rPh>
    <rPh sb="186" eb="188">
      <t>タガク</t>
    </rPh>
    <rPh sb="195" eb="196">
      <t>ア</t>
    </rPh>
    <rPh sb="202" eb="205">
      <t>ジョウヨキン</t>
    </rPh>
    <rPh sb="206" eb="208">
      <t>シト</t>
    </rPh>
    <rPh sb="213" eb="214">
      <t>シメ</t>
    </rPh>
    <rPh sb="220" eb="222">
      <t>ヘイセイ</t>
    </rPh>
    <rPh sb="224" eb="225">
      <t>ネン</t>
    </rPh>
    <rPh sb="225" eb="226">
      <t>ド</t>
    </rPh>
    <rPh sb="230" eb="232">
      <t>デンリョク</t>
    </rPh>
    <rPh sb="232" eb="234">
      <t>ジギョウ</t>
    </rPh>
    <rPh sb="235" eb="236">
      <t>カン</t>
    </rPh>
    <rPh sb="238" eb="240">
      <t>トクベツ</t>
    </rPh>
    <rPh sb="240" eb="242">
      <t>カイケイ</t>
    </rPh>
    <rPh sb="243" eb="245">
      <t>ハイシ</t>
    </rPh>
    <rPh sb="252" eb="254">
      <t>トウガイ</t>
    </rPh>
    <rPh sb="254" eb="256">
      <t>トクベツ</t>
    </rPh>
    <rPh sb="256" eb="258">
      <t>カイケイ</t>
    </rPh>
    <rPh sb="262" eb="265">
      <t>ジョウヨキン</t>
    </rPh>
    <rPh sb="270" eb="272">
      <t>イッパン</t>
    </rPh>
    <rPh sb="272" eb="274">
      <t>カイケイ</t>
    </rPh>
    <rPh sb="287" eb="290">
      <t>ソウヒヨウ</t>
    </rPh>
    <rPh sb="291" eb="293">
      <t>ゾウカ</t>
    </rPh>
    <rPh sb="294" eb="301">
      <t>シュウエキテキシュウシヒリツ</t>
    </rPh>
    <rPh sb="302" eb="304">
      <t>アッカ</t>
    </rPh>
    <rPh sb="339" eb="340">
      <t>タイ</t>
    </rPh>
    <rPh sb="344" eb="346">
      <t>イッテイ</t>
    </rPh>
    <rPh sb="347" eb="349">
      <t>スウチ</t>
    </rPh>
    <rPh sb="350" eb="351">
      <t>タモ</t>
    </rPh>
    <rPh sb="361" eb="363">
      <t>ジョウキ</t>
    </rPh>
    <rPh sb="364" eb="366">
      <t>ヨウイン</t>
    </rPh>
    <rPh sb="369" eb="372">
      <t>ソウヒヨウ</t>
    </rPh>
    <rPh sb="373" eb="375">
      <t>ゾウカ</t>
    </rPh>
    <rPh sb="381" eb="383">
      <t>キソン</t>
    </rPh>
    <rPh sb="383" eb="385">
      <t>シセツ</t>
    </rPh>
    <rPh sb="386" eb="388">
      <t>ハイシ</t>
    </rPh>
    <rPh sb="388" eb="389">
      <t>ナド</t>
    </rPh>
    <rPh sb="392" eb="394">
      <t>ジカ</t>
    </rPh>
    <rPh sb="394" eb="395">
      <t>ヨウ</t>
    </rPh>
    <rPh sb="395" eb="397">
      <t>デンリョク</t>
    </rPh>
    <rPh sb="397" eb="398">
      <t>リョウ</t>
    </rPh>
    <rPh sb="399" eb="401">
      <t>ショウヒ</t>
    </rPh>
    <rPh sb="402" eb="403">
      <t>オサ</t>
    </rPh>
    <rPh sb="405" eb="407">
      <t>ケッカ</t>
    </rPh>
    <rPh sb="411" eb="412">
      <t>カンガ</t>
    </rPh>
    <rPh sb="419" eb="421">
      <t>コンゴ</t>
    </rPh>
    <rPh sb="422" eb="423">
      <t>ウ</t>
    </rPh>
    <rPh sb="424" eb="426">
      <t>タンカ</t>
    </rPh>
    <rPh sb="427" eb="429">
      <t>ゲンショウ</t>
    </rPh>
    <rPh sb="430" eb="432">
      <t>ミコ</t>
    </rPh>
    <rPh sb="435" eb="436">
      <t>ナカ</t>
    </rPh>
    <rPh sb="438" eb="440">
      <t>シュウエキ</t>
    </rPh>
    <rPh sb="441" eb="443">
      <t>イジ</t>
    </rPh>
    <rPh sb="444" eb="446">
      <t>カイゼン</t>
    </rPh>
    <rPh sb="450" eb="452">
      <t>トリクミ</t>
    </rPh>
    <rPh sb="453" eb="455">
      <t>ケイゾク</t>
    </rPh>
    <rPh sb="459" eb="461">
      <t>ヒツヨウ</t>
    </rPh>
    <rPh sb="465" eb="467">
      <t>ニンシキ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</si>
</sst>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476.9</c:v>
                </c:pt>
                <c:pt idx="1">
                  <c:v>955.1</c:v>
                </c:pt>
                <c:pt idx="2">
                  <c:v>127.9</c:v>
                </c:pt>
                <c:pt idx="3">
                  <c:v>131.69999999999999</c:v>
                </c:pt>
                <c:pt idx="4">
                  <c:v>94</c:v>
                </c:pt>
              </c:numCache>
            </c:numRef>
          </c:val>
          <c:extLst xmlns:c16r2="http://schemas.microsoft.com/office/drawing/2015/06/chart">
            <c:ext xmlns:c16="http://schemas.microsoft.com/office/drawing/2014/chart" uri="{C3380CC4-5D6E-409C-BE32-E72D297353CC}">
              <c16:uniqueId val="{00000000-0F87-44FC-B7A0-18A1909361CD}"/>
            </c:ext>
          </c:extLst>
        </c:ser>
        <c:dLbls>
          <c:showLegendKey val="0"/>
          <c:showVal val="0"/>
          <c:showCatName val="0"/>
          <c:showSerName val="0"/>
          <c:showPercent val="0"/>
          <c:showBubbleSize val="0"/>
        </c:dLbls>
        <c:gapWidth val="180"/>
        <c:overlap val="-90"/>
        <c:axId val="207368472"/>
        <c:axId val="20823060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extLst xmlns:c16r2="http://schemas.microsoft.com/office/drawing/2015/06/chart">
            <c:ext xmlns:c16="http://schemas.microsoft.com/office/drawing/2014/chart" uri="{C3380CC4-5D6E-409C-BE32-E72D297353CC}">
              <c16:uniqueId val="{00000001-0F87-44FC-B7A0-18A1909361C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F87-44FC-B7A0-18A1909361CD}"/>
            </c:ext>
          </c:extLst>
        </c:ser>
        <c:dLbls>
          <c:showLegendKey val="0"/>
          <c:showVal val="0"/>
          <c:showCatName val="0"/>
          <c:showSerName val="0"/>
          <c:showPercent val="0"/>
          <c:showBubbleSize val="0"/>
        </c:dLbls>
        <c:marker val="1"/>
        <c:smooth val="0"/>
        <c:axId val="207368472"/>
        <c:axId val="208230600"/>
      </c:lineChart>
      <c:catAx>
        <c:axId val="207368472"/>
        <c:scaling>
          <c:orientation val="minMax"/>
        </c:scaling>
        <c:delete val="0"/>
        <c:axPos val="b"/>
        <c:numFmt formatCode="ge" sourceLinked="1"/>
        <c:majorTickMark val="none"/>
        <c:minorTickMark val="none"/>
        <c:tickLblPos val="none"/>
        <c:crossAx val="208230600"/>
        <c:crosses val="autoZero"/>
        <c:auto val="0"/>
        <c:lblAlgn val="ctr"/>
        <c:lblOffset val="100"/>
        <c:noMultiLvlLbl val="1"/>
      </c:catAx>
      <c:valAx>
        <c:axId val="208230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368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6.2</c:v>
                </c:pt>
                <c:pt idx="1">
                  <c:v>26.6</c:v>
                </c:pt>
                <c:pt idx="2">
                  <c:v>38.299999999999997</c:v>
                </c:pt>
                <c:pt idx="3">
                  <c:v>27.7</c:v>
                </c:pt>
                <c:pt idx="4">
                  <c:v>37.299999999999997</c:v>
                </c:pt>
              </c:numCache>
            </c:numRef>
          </c:val>
          <c:extLst xmlns:c16r2="http://schemas.microsoft.com/office/drawing/2015/06/chart">
            <c:ext xmlns:c16="http://schemas.microsoft.com/office/drawing/2014/chart" uri="{C3380CC4-5D6E-409C-BE32-E72D297353CC}">
              <c16:uniqueId val="{00000000-3BBC-45D4-B8F8-C8138AB568F6}"/>
            </c:ext>
          </c:extLst>
        </c:ser>
        <c:dLbls>
          <c:showLegendKey val="0"/>
          <c:showVal val="0"/>
          <c:showCatName val="0"/>
          <c:showSerName val="0"/>
          <c:showPercent val="0"/>
          <c:showBubbleSize val="0"/>
        </c:dLbls>
        <c:gapWidth val="180"/>
        <c:overlap val="-90"/>
        <c:axId val="349571832"/>
        <c:axId val="34957222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extLst xmlns:c16r2="http://schemas.microsoft.com/office/drawing/2015/06/chart">
            <c:ext xmlns:c16="http://schemas.microsoft.com/office/drawing/2014/chart" uri="{C3380CC4-5D6E-409C-BE32-E72D297353CC}">
              <c16:uniqueId val="{00000001-3BBC-45D4-B8F8-C8138AB568F6}"/>
            </c:ext>
          </c:extLst>
        </c:ser>
        <c:dLbls>
          <c:showLegendKey val="0"/>
          <c:showVal val="0"/>
          <c:showCatName val="0"/>
          <c:showSerName val="0"/>
          <c:showPercent val="0"/>
          <c:showBubbleSize val="0"/>
        </c:dLbls>
        <c:marker val="1"/>
        <c:smooth val="0"/>
        <c:axId val="349571832"/>
        <c:axId val="349572224"/>
      </c:lineChart>
      <c:catAx>
        <c:axId val="349571832"/>
        <c:scaling>
          <c:orientation val="minMax"/>
        </c:scaling>
        <c:delete val="0"/>
        <c:axPos val="b"/>
        <c:numFmt formatCode="ge" sourceLinked="1"/>
        <c:majorTickMark val="none"/>
        <c:minorTickMark val="none"/>
        <c:tickLblPos val="none"/>
        <c:crossAx val="349572224"/>
        <c:crosses val="autoZero"/>
        <c:auto val="0"/>
        <c:lblAlgn val="ctr"/>
        <c:lblOffset val="100"/>
        <c:noMultiLvlLbl val="1"/>
      </c:catAx>
      <c:valAx>
        <c:axId val="349572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71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43-48B9-862E-553956CC22D3}"/>
            </c:ext>
          </c:extLst>
        </c:ser>
        <c:dLbls>
          <c:showLegendKey val="0"/>
          <c:showVal val="0"/>
          <c:showCatName val="0"/>
          <c:showSerName val="0"/>
          <c:showPercent val="0"/>
          <c:showBubbleSize val="0"/>
        </c:dLbls>
        <c:gapWidth val="180"/>
        <c:overlap val="-90"/>
        <c:axId val="349573008"/>
        <c:axId val="34957340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43-48B9-862E-553956CC22D3}"/>
            </c:ext>
          </c:extLst>
        </c:ser>
        <c:dLbls>
          <c:showLegendKey val="0"/>
          <c:showVal val="0"/>
          <c:showCatName val="0"/>
          <c:showSerName val="0"/>
          <c:showPercent val="0"/>
          <c:showBubbleSize val="0"/>
        </c:dLbls>
        <c:marker val="1"/>
        <c:smooth val="0"/>
        <c:axId val="349573008"/>
        <c:axId val="349573400"/>
      </c:lineChart>
      <c:catAx>
        <c:axId val="349573008"/>
        <c:scaling>
          <c:orientation val="minMax"/>
        </c:scaling>
        <c:delete val="0"/>
        <c:axPos val="b"/>
        <c:numFmt formatCode="ge" sourceLinked="1"/>
        <c:majorTickMark val="none"/>
        <c:minorTickMark val="none"/>
        <c:tickLblPos val="none"/>
        <c:crossAx val="349573400"/>
        <c:crosses val="autoZero"/>
        <c:auto val="0"/>
        <c:lblAlgn val="ctr"/>
        <c:lblOffset val="100"/>
        <c:noMultiLvlLbl val="1"/>
      </c:catAx>
      <c:valAx>
        <c:axId val="349573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73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30-4436-8E71-B54F2C0974D1}"/>
            </c:ext>
          </c:extLst>
        </c:ser>
        <c:dLbls>
          <c:showLegendKey val="0"/>
          <c:showVal val="0"/>
          <c:showCatName val="0"/>
          <c:showSerName val="0"/>
          <c:showPercent val="0"/>
          <c:showBubbleSize val="0"/>
        </c:dLbls>
        <c:gapWidth val="180"/>
        <c:overlap val="-90"/>
        <c:axId val="349927216"/>
        <c:axId val="349927608"/>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30-4436-8E71-B54F2C0974D1}"/>
            </c:ext>
          </c:extLst>
        </c:ser>
        <c:dLbls>
          <c:showLegendKey val="0"/>
          <c:showVal val="0"/>
          <c:showCatName val="0"/>
          <c:showSerName val="0"/>
          <c:showPercent val="0"/>
          <c:showBubbleSize val="0"/>
        </c:dLbls>
        <c:marker val="1"/>
        <c:smooth val="0"/>
        <c:axId val="349927216"/>
        <c:axId val="349927608"/>
      </c:lineChart>
      <c:catAx>
        <c:axId val="349927216"/>
        <c:scaling>
          <c:orientation val="minMax"/>
        </c:scaling>
        <c:delete val="0"/>
        <c:axPos val="b"/>
        <c:numFmt formatCode="ge" sourceLinked="1"/>
        <c:majorTickMark val="none"/>
        <c:minorTickMark val="none"/>
        <c:tickLblPos val="none"/>
        <c:crossAx val="349927608"/>
        <c:crosses val="autoZero"/>
        <c:auto val="0"/>
        <c:lblAlgn val="ctr"/>
        <c:lblOffset val="100"/>
        <c:noMultiLvlLbl val="1"/>
      </c:catAx>
      <c:valAx>
        <c:axId val="349927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27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5B-4C52-A8D6-FE0E4B151F66}"/>
            </c:ext>
          </c:extLst>
        </c:ser>
        <c:dLbls>
          <c:showLegendKey val="0"/>
          <c:showVal val="0"/>
          <c:showCatName val="0"/>
          <c:showSerName val="0"/>
          <c:showPercent val="0"/>
          <c:showBubbleSize val="0"/>
        </c:dLbls>
        <c:gapWidth val="180"/>
        <c:overlap val="-90"/>
        <c:axId val="349928392"/>
        <c:axId val="34992878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5B-4C52-A8D6-FE0E4B151F66}"/>
            </c:ext>
          </c:extLst>
        </c:ser>
        <c:dLbls>
          <c:showLegendKey val="0"/>
          <c:showVal val="0"/>
          <c:showCatName val="0"/>
          <c:showSerName val="0"/>
          <c:showPercent val="0"/>
          <c:showBubbleSize val="0"/>
        </c:dLbls>
        <c:marker val="1"/>
        <c:smooth val="0"/>
        <c:axId val="349928392"/>
        <c:axId val="349928784"/>
      </c:lineChart>
      <c:catAx>
        <c:axId val="349928392"/>
        <c:scaling>
          <c:orientation val="minMax"/>
        </c:scaling>
        <c:delete val="0"/>
        <c:axPos val="b"/>
        <c:numFmt formatCode="ge" sourceLinked="1"/>
        <c:majorTickMark val="none"/>
        <c:minorTickMark val="none"/>
        <c:tickLblPos val="none"/>
        <c:crossAx val="349928784"/>
        <c:crosses val="autoZero"/>
        <c:auto val="0"/>
        <c:lblAlgn val="ctr"/>
        <c:lblOffset val="100"/>
        <c:noMultiLvlLbl val="1"/>
      </c:catAx>
      <c:valAx>
        <c:axId val="349928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9283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01-4A65-A4F4-E742C4F8681D}"/>
            </c:ext>
          </c:extLst>
        </c:ser>
        <c:dLbls>
          <c:showLegendKey val="0"/>
          <c:showVal val="0"/>
          <c:showCatName val="0"/>
          <c:showSerName val="0"/>
          <c:showPercent val="0"/>
          <c:showBubbleSize val="0"/>
        </c:dLbls>
        <c:gapWidth val="180"/>
        <c:overlap val="-90"/>
        <c:axId val="349929568"/>
        <c:axId val="34992996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01-4A65-A4F4-E742C4F8681D}"/>
            </c:ext>
          </c:extLst>
        </c:ser>
        <c:dLbls>
          <c:showLegendKey val="0"/>
          <c:showVal val="0"/>
          <c:showCatName val="0"/>
          <c:showSerName val="0"/>
          <c:showPercent val="0"/>
          <c:showBubbleSize val="0"/>
        </c:dLbls>
        <c:marker val="1"/>
        <c:smooth val="0"/>
        <c:axId val="349929568"/>
        <c:axId val="349929960"/>
      </c:lineChart>
      <c:catAx>
        <c:axId val="349929568"/>
        <c:scaling>
          <c:orientation val="minMax"/>
        </c:scaling>
        <c:delete val="0"/>
        <c:axPos val="b"/>
        <c:numFmt formatCode="ge" sourceLinked="1"/>
        <c:majorTickMark val="none"/>
        <c:minorTickMark val="none"/>
        <c:tickLblPos val="none"/>
        <c:crossAx val="349929960"/>
        <c:crosses val="autoZero"/>
        <c:auto val="0"/>
        <c:lblAlgn val="ctr"/>
        <c:lblOffset val="100"/>
        <c:noMultiLvlLbl val="1"/>
      </c:catAx>
      <c:valAx>
        <c:axId val="349929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29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09-4C74-A4CF-F70F8C4766E4}"/>
            </c:ext>
          </c:extLst>
        </c:ser>
        <c:dLbls>
          <c:showLegendKey val="0"/>
          <c:showVal val="0"/>
          <c:showCatName val="0"/>
          <c:showSerName val="0"/>
          <c:showPercent val="0"/>
          <c:showBubbleSize val="0"/>
        </c:dLbls>
        <c:gapWidth val="180"/>
        <c:overlap val="-90"/>
        <c:axId val="349930744"/>
        <c:axId val="20864609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09-4C74-A4CF-F70F8C4766E4}"/>
            </c:ext>
          </c:extLst>
        </c:ser>
        <c:dLbls>
          <c:showLegendKey val="0"/>
          <c:showVal val="0"/>
          <c:showCatName val="0"/>
          <c:showSerName val="0"/>
          <c:showPercent val="0"/>
          <c:showBubbleSize val="0"/>
        </c:dLbls>
        <c:marker val="1"/>
        <c:smooth val="0"/>
        <c:axId val="349930744"/>
        <c:axId val="208646096"/>
      </c:lineChart>
      <c:catAx>
        <c:axId val="349930744"/>
        <c:scaling>
          <c:orientation val="minMax"/>
        </c:scaling>
        <c:delete val="0"/>
        <c:axPos val="b"/>
        <c:numFmt formatCode="ge" sourceLinked="1"/>
        <c:majorTickMark val="none"/>
        <c:minorTickMark val="none"/>
        <c:tickLblPos val="none"/>
        <c:crossAx val="208646096"/>
        <c:crosses val="autoZero"/>
        <c:auto val="0"/>
        <c:lblAlgn val="ctr"/>
        <c:lblOffset val="100"/>
        <c:noMultiLvlLbl val="1"/>
      </c:catAx>
      <c:valAx>
        <c:axId val="20864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30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59.2</c:v>
                </c:pt>
                <c:pt idx="1">
                  <c:v>57.6</c:v>
                </c:pt>
                <c:pt idx="2">
                  <c:v>55.4</c:v>
                </c:pt>
                <c:pt idx="3">
                  <c:v>46.3</c:v>
                </c:pt>
                <c:pt idx="4">
                  <c:v>54.6</c:v>
                </c:pt>
              </c:numCache>
            </c:numRef>
          </c:val>
          <c:extLst xmlns:c16r2="http://schemas.microsoft.com/office/drawing/2015/06/chart">
            <c:ext xmlns:c16="http://schemas.microsoft.com/office/drawing/2014/chart" uri="{C3380CC4-5D6E-409C-BE32-E72D297353CC}">
              <c16:uniqueId val="{00000000-3B08-4407-ADAF-43A42869EA20}"/>
            </c:ext>
          </c:extLst>
        </c:ser>
        <c:dLbls>
          <c:showLegendKey val="0"/>
          <c:showVal val="0"/>
          <c:showCatName val="0"/>
          <c:showSerName val="0"/>
          <c:showPercent val="0"/>
          <c:showBubbleSize val="0"/>
        </c:dLbls>
        <c:gapWidth val="180"/>
        <c:overlap val="-90"/>
        <c:axId val="208646880"/>
        <c:axId val="20864727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51.6</c:v>
                </c:pt>
                <c:pt idx="1">
                  <c:v>49.8</c:v>
                </c:pt>
                <c:pt idx="2">
                  <c:v>50.3</c:v>
                </c:pt>
                <c:pt idx="3">
                  <c:v>47.9</c:v>
                </c:pt>
                <c:pt idx="4">
                  <c:v>54</c:v>
                </c:pt>
              </c:numCache>
            </c:numRef>
          </c:val>
          <c:smooth val="0"/>
          <c:extLst xmlns:c16r2="http://schemas.microsoft.com/office/drawing/2015/06/chart">
            <c:ext xmlns:c16="http://schemas.microsoft.com/office/drawing/2014/chart" uri="{C3380CC4-5D6E-409C-BE32-E72D297353CC}">
              <c16:uniqueId val="{00000001-3B08-4407-ADAF-43A42869EA20}"/>
            </c:ext>
          </c:extLst>
        </c:ser>
        <c:dLbls>
          <c:showLegendKey val="0"/>
          <c:showVal val="0"/>
          <c:showCatName val="0"/>
          <c:showSerName val="0"/>
          <c:showPercent val="0"/>
          <c:showBubbleSize val="0"/>
        </c:dLbls>
        <c:marker val="1"/>
        <c:smooth val="0"/>
        <c:axId val="208646880"/>
        <c:axId val="208647272"/>
      </c:lineChart>
      <c:catAx>
        <c:axId val="208646880"/>
        <c:scaling>
          <c:orientation val="minMax"/>
        </c:scaling>
        <c:delete val="0"/>
        <c:axPos val="b"/>
        <c:numFmt formatCode="ge" sourceLinked="1"/>
        <c:majorTickMark val="none"/>
        <c:minorTickMark val="none"/>
        <c:tickLblPos val="none"/>
        <c:crossAx val="208647272"/>
        <c:crosses val="autoZero"/>
        <c:auto val="0"/>
        <c:lblAlgn val="ctr"/>
        <c:lblOffset val="100"/>
        <c:noMultiLvlLbl val="1"/>
      </c:catAx>
      <c:valAx>
        <c:axId val="208647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64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ED-4B2A-843D-8B56CB4B9DB6}"/>
            </c:ext>
          </c:extLst>
        </c:ser>
        <c:dLbls>
          <c:showLegendKey val="0"/>
          <c:showVal val="0"/>
          <c:showCatName val="0"/>
          <c:showSerName val="0"/>
          <c:showPercent val="0"/>
          <c:showBubbleSize val="0"/>
        </c:dLbls>
        <c:gapWidth val="180"/>
        <c:overlap val="-90"/>
        <c:axId val="208648056"/>
        <c:axId val="20864844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8.5</c:v>
                </c:pt>
                <c:pt idx="1">
                  <c:v>11.5</c:v>
                </c:pt>
                <c:pt idx="2">
                  <c:v>5.2</c:v>
                </c:pt>
                <c:pt idx="3">
                  <c:v>13</c:v>
                </c:pt>
                <c:pt idx="4">
                  <c:v>8.9</c:v>
                </c:pt>
              </c:numCache>
            </c:numRef>
          </c:val>
          <c:smooth val="0"/>
          <c:extLst xmlns:c16r2="http://schemas.microsoft.com/office/drawing/2015/06/chart">
            <c:ext xmlns:c16="http://schemas.microsoft.com/office/drawing/2014/chart" uri="{C3380CC4-5D6E-409C-BE32-E72D297353CC}">
              <c16:uniqueId val="{00000001-D8ED-4B2A-843D-8B56CB4B9DB6}"/>
            </c:ext>
          </c:extLst>
        </c:ser>
        <c:dLbls>
          <c:showLegendKey val="0"/>
          <c:showVal val="0"/>
          <c:showCatName val="0"/>
          <c:showSerName val="0"/>
          <c:showPercent val="0"/>
          <c:showBubbleSize val="0"/>
        </c:dLbls>
        <c:marker val="1"/>
        <c:smooth val="0"/>
        <c:axId val="208648056"/>
        <c:axId val="208648448"/>
      </c:lineChart>
      <c:catAx>
        <c:axId val="208648056"/>
        <c:scaling>
          <c:orientation val="minMax"/>
        </c:scaling>
        <c:delete val="0"/>
        <c:axPos val="b"/>
        <c:numFmt formatCode="ge" sourceLinked="1"/>
        <c:majorTickMark val="none"/>
        <c:minorTickMark val="none"/>
        <c:tickLblPos val="none"/>
        <c:crossAx val="208648448"/>
        <c:crosses val="autoZero"/>
        <c:auto val="0"/>
        <c:lblAlgn val="ctr"/>
        <c:lblOffset val="100"/>
        <c:noMultiLvlLbl val="1"/>
      </c:catAx>
      <c:valAx>
        <c:axId val="20864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648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181.4</c:v>
                </c:pt>
                <c:pt idx="1">
                  <c:v>78.099999999999994</c:v>
                </c:pt>
                <c:pt idx="2">
                  <c:v>72.7</c:v>
                </c:pt>
                <c:pt idx="3">
                  <c:v>98.9</c:v>
                </c:pt>
                <c:pt idx="4">
                  <c:v>82.6</c:v>
                </c:pt>
              </c:numCache>
            </c:numRef>
          </c:val>
          <c:extLst xmlns:c16r2="http://schemas.microsoft.com/office/drawing/2015/06/chart">
            <c:ext xmlns:c16="http://schemas.microsoft.com/office/drawing/2014/chart" uri="{C3380CC4-5D6E-409C-BE32-E72D297353CC}">
              <c16:uniqueId val="{00000000-229E-4C20-931A-F0ACB110DBF6}"/>
            </c:ext>
          </c:extLst>
        </c:ser>
        <c:dLbls>
          <c:showLegendKey val="0"/>
          <c:showVal val="0"/>
          <c:showCatName val="0"/>
          <c:showSerName val="0"/>
          <c:showPercent val="0"/>
          <c:showBubbleSize val="0"/>
        </c:dLbls>
        <c:gapWidth val="180"/>
        <c:overlap val="-90"/>
        <c:axId val="208649624"/>
        <c:axId val="20882635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58.5</c:v>
                </c:pt>
                <c:pt idx="1">
                  <c:v>34.5</c:v>
                </c:pt>
                <c:pt idx="2">
                  <c:v>26.3</c:v>
                </c:pt>
                <c:pt idx="3">
                  <c:v>24.5</c:v>
                </c:pt>
                <c:pt idx="4">
                  <c:v>15.2</c:v>
                </c:pt>
              </c:numCache>
            </c:numRef>
          </c:val>
          <c:smooth val="0"/>
          <c:extLst xmlns:c16r2="http://schemas.microsoft.com/office/drawing/2015/06/chart">
            <c:ext xmlns:c16="http://schemas.microsoft.com/office/drawing/2014/chart" uri="{C3380CC4-5D6E-409C-BE32-E72D297353CC}">
              <c16:uniqueId val="{00000001-229E-4C20-931A-F0ACB110DBF6}"/>
            </c:ext>
          </c:extLst>
        </c:ser>
        <c:dLbls>
          <c:showLegendKey val="0"/>
          <c:showVal val="0"/>
          <c:showCatName val="0"/>
          <c:showSerName val="0"/>
          <c:showPercent val="0"/>
          <c:showBubbleSize val="0"/>
        </c:dLbls>
        <c:marker val="1"/>
        <c:smooth val="0"/>
        <c:axId val="208649624"/>
        <c:axId val="208826352"/>
      </c:lineChart>
      <c:catAx>
        <c:axId val="208649624"/>
        <c:scaling>
          <c:orientation val="minMax"/>
        </c:scaling>
        <c:delete val="0"/>
        <c:axPos val="b"/>
        <c:numFmt formatCode="ge" sourceLinked="1"/>
        <c:majorTickMark val="none"/>
        <c:minorTickMark val="none"/>
        <c:tickLblPos val="none"/>
        <c:crossAx val="208826352"/>
        <c:crosses val="autoZero"/>
        <c:auto val="0"/>
        <c:lblAlgn val="ctr"/>
        <c:lblOffset val="100"/>
        <c:noMultiLvlLbl val="1"/>
      </c:catAx>
      <c:valAx>
        <c:axId val="20882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649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9A-4E62-A6BD-18752D826E9B}"/>
            </c:ext>
          </c:extLst>
        </c:ser>
        <c:dLbls>
          <c:showLegendKey val="0"/>
          <c:showVal val="0"/>
          <c:showCatName val="0"/>
          <c:showSerName val="0"/>
          <c:showPercent val="0"/>
          <c:showBubbleSize val="0"/>
        </c:dLbls>
        <c:gapWidth val="180"/>
        <c:overlap val="-90"/>
        <c:axId val="208826744"/>
        <c:axId val="20882713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9A-4E62-A6BD-18752D826E9B}"/>
            </c:ext>
          </c:extLst>
        </c:ser>
        <c:dLbls>
          <c:showLegendKey val="0"/>
          <c:showVal val="0"/>
          <c:showCatName val="0"/>
          <c:showSerName val="0"/>
          <c:showPercent val="0"/>
          <c:showBubbleSize val="0"/>
        </c:dLbls>
        <c:marker val="1"/>
        <c:smooth val="0"/>
        <c:axId val="208826744"/>
        <c:axId val="208827136"/>
      </c:lineChart>
      <c:catAx>
        <c:axId val="208826744"/>
        <c:scaling>
          <c:orientation val="minMax"/>
        </c:scaling>
        <c:delete val="0"/>
        <c:axPos val="b"/>
        <c:numFmt formatCode="ge" sourceLinked="1"/>
        <c:majorTickMark val="none"/>
        <c:minorTickMark val="none"/>
        <c:tickLblPos val="none"/>
        <c:crossAx val="208827136"/>
        <c:crosses val="autoZero"/>
        <c:auto val="0"/>
        <c:lblAlgn val="ctr"/>
        <c:lblOffset val="100"/>
        <c:noMultiLvlLbl val="1"/>
      </c:catAx>
      <c:valAx>
        <c:axId val="20882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826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2147.8000000000002</c:v>
                </c:pt>
                <c:pt idx="1">
                  <c:v>4390.5</c:v>
                </c:pt>
                <c:pt idx="2">
                  <c:v>1613.8</c:v>
                </c:pt>
                <c:pt idx="3">
                  <c:v>765.7</c:v>
                </c:pt>
                <c:pt idx="4">
                  <c:v>1051.5999999999999</c:v>
                </c:pt>
              </c:numCache>
            </c:numRef>
          </c:val>
          <c:extLst xmlns:c16r2="http://schemas.microsoft.com/office/drawing/2015/06/chart">
            <c:ext xmlns:c16="http://schemas.microsoft.com/office/drawing/2014/chart" uri="{C3380CC4-5D6E-409C-BE32-E72D297353CC}">
              <c16:uniqueId val="{00000000-4C86-42DA-B63E-2DD138120DCD}"/>
            </c:ext>
          </c:extLst>
        </c:ser>
        <c:dLbls>
          <c:showLegendKey val="0"/>
          <c:showVal val="0"/>
          <c:showCatName val="0"/>
          <c:showSerName val="0"/>
          <c:showPercent val="0"/>
          <c:showBubbleSize val="0"/>
        </c:dLbls>
        <c:gapWidth val="180"/>
        <c:overlap val="-90"/>
        <c:axId val="207896376"/>
        <c:axId val="207900856"/>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extLst xmlns:c16r2="http://schemas.microsoft.com/office/drawing/2015/06/chart">
            <c:ext xmlns:c16="http://schemas.microsoft.com/office/drawing/2014/chart" uri="{C3380CC4-5D6E-409C-BE32-E72D297353CC}">
              <c16:uniqueId val="{00000001-4C86-42DA-B63E-2DD138120DC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C86-42DA-B63E-2DD138120DCD}"/>
            </c:ext>
          </c:extLst>
        </c:ser>
        <c:dLbls>
          <c:showLegendKey val="0"/>
          <c:showVal val="0"/>
          <c:showCatName val="0"/>
          <c:showSerName val="0"/>
          <c:showPercent val="0"/>
          <c:showBubbleSize val="0"/>
        </c:dLbls>
        <c:marker val="1"/>
        <c:smooth val="0"/>
        <c:axId val="207896376"/>
        <c:axId val="207900856"/>
      </c:lineChart>
      <c:catAx>
        <c:axId val="207896376"/>
        <c:scaling>
          <c:orientation val="minMax"/>
        </c:scaling>
        <c:delete val="0"/>
        <c:axPos val="b"/>
        <c:numFmt formatCode="ge" sourceLinked="1"/>
        <c:majorTickMark val="none"/>
        <c:minorTickMark val="none"/>
        <c:tickLblPos val="none"/>
        <c:crossAx val="207900856"/>
        <c:crosses val="autoZero"/>
        <c:auto val="0"/>
        <c:lblAlgn val="ctr"/>
        <c:lblOffset val="100"/>
        <c:noMultiLvlLbl val="1"/>
      </c:catAx>
      <c:valAx>
        <c:axId val="207900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896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6.2</c:v>
                </c:pt>
                <c:pt idx="1">
                  <c:v>26.6</c:v>
                </c:pt>
                <c:pt idx="2">
                  <c:v>38.299999999999997</c:v>
                </c:pt>
                <c:pt idx="3">
                  <c:v>27.7</c:v>
                </c:pt>
                <c:pt idx="4">
                  <c:v>37.299999999999997</c:v>
                </c:pt>
              </c:numCache>
            </c:numRef>
          </c:val>
          <c:extLst xmlns:c16r2="http://schemas.microsoft.com/office/drawing/2015/06/chart">
            <c:ext xmlns:c16="http://schemas.microsoft.com/office/drawing/2014/chart" uri="{C3380CC4-5D6E-409C-BE32-E72D297353CC}">
              <c16:uniqueId val="{00000000-CBB9-424B-A479-827C44F0B6C8}"/>
            </c:ext>
          </c:extLst>
        </c:ser>
        <c:dLbls>
          <c:showLegendKey val="0"/>
          <c:showVal val="0"/>
          <c:showCatName val="0"/>
          <c:showSerName val="0"/>
          <c:showPercent val="0"/>
          <c:showBubbleSize val="0"/>
        </c:dLbls>
        <c:gapWidth val="180"/>
        <c:overlap val="-90"/>
        <c:axId val="208827920"/>
        <c:axId val="20882831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7.1</c:v>
                </c:pt>
                <c:pt idx="1">
                  <c:v>40.700000000000003</c:v>
                </c:pt>
                <c:pt idx="2">
                  <c:v>52.3</c:v>
                </c:pt>
                <c:pt idx="3">
                  <c:v>52.8</c:v>
                </c:pt>
                <c:pt idx="4">
                  <c:v>51.2</c:v>
                </c:pt>
              </c:numCache>
            </c:numRef>
          </c:val>
          <c:smooth val="0"/>
          <c:extLst xmlns:c16r2="http://schemas.microsoft.com/office/drawing/2015/06/chart">
            <c:ext xmlns:c16="http://schemas.microsoft.com/office/drawing/2014/chart" uri="{C3380CC4-5D6E-409C-BE32-E72D297353CC}">
              <c16:uniqueId val="{00000001-CBB9-424B-A479-827C44F0B6C8}"/>
            </c:ext>
          </c:extLst>
        </c:ser>
        <c:dLbls>
          <c:showLegendKey val="0"/>
          <c:showVal val="0"/>
          <c:showCatName val="0"/>
          <c:showSerName val="0"/>
          <c:showPercent val="0"/>
          <c:showBubbleSize val="0"/>
        </c:dLbls>
        <c:marker val="1"/>
        <c:smooth val="0"/>
        <c:axId val="208827920"/>
        <c:axId val="208828312"/>
      </c:lineChart>
      <c:catAx>
        <c:axId val="208827920"/>
        <c:scaling>
          <c:orientation val="minMax"/>
        </c:scaling>
        <c:delete val="0"/>
        <c:axPos val="b"/>
        <c:numFmt formatCode="ge" sourceLinked="1"/>
        <c:majorTickMark val="none"/>
        <c:minorTickMark val="none"/>
        <c:tickLblPos val="none"/>
        <c:crossAx val="208828312"/>
        <c:crosses val="autoZero"/>
        <c:auto val="0"/>
        <c:lblAlgn val="ctr"/>
        <c:lblOffset val="100"/>
        <c:noMultiLvlLbl val="1"/>
      </c:catAx>
      <c:valAx>
        <c:axId val="208828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827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E4-4725-AA06-F55FE01B0B27}"/>
            </c:ext>
          </c:extLst>
        </c:ser>
        <c:dLbls>
          <c:showLegendKey val="0"/>
          <c:showVal val="0"/>
          <c:showCatName val="0"/>
          <c:showSerName val="0"/>
          <c:showPercent val="0"/>
          <c:showBubbleSize val="0"/>
        </c:dLbls>
        <c:gapWidth val="180"/>
        <c:overlap val="-90"/>
        <c:axId val="208829096"/>
        <c:axId val="20882948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E4-4725-AA06-F55FE01B0B27}"/>
            </c:ext>
          </c:extLst>
        </c:ser>
        <c:dLbls>
          <c:showLegendKey val="0"/>
          <c:showVal val="0"/>
          <c:showCatName val="0"/>
          <c:showSerName val="0"/>
          <c:showPercent val="0"/>
          <c:showBubbleSize val="0"/>
        </c:dLbls>
        <c:marker val="1"/>
        <c:smooth val="0"/>
        <c:axId val="208829096"/>
        <c:axId val="208829488"/>
      </c:lineChart>
      <c:catAx>
        <c:axId val="208829096"/>
        <c:scaling>
          <c:orientation val="minMax"/>
        </c:scaling>
        <c:delete val="0"/>
        <c:axPos val="b"/>
        <c:numFmt formatCode="ge" sourceLinked="1"/>
        <c:majorTickMark val="none"/>
        <c:minorTickMark val="none"/>
        <c:tickLblPos val="none"/>
        <c:crossAx val="208829488"/>
        <c:crosses val="autoZero"/>
        <c:auto val="0"/>
        <c:lblAlgn val="ctr"/>
        <c:lblOffset val="100"/>
        <c:noMultiLvlLbl val="1"/>
      </c:catAx>
      <c:valAx>
        <c:axId val="208829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829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3E-424C-9662-5ED9E325A98D}"/>
            </c:ext>
          </c:extLst>
        </c:ser>
        <c:dLbls>
          <c:showLegendKey val="0"/>
          <c:showVal val="0"/>
          <c:showCatName val="0"/>
          <c:showSerName val="0"/>
          <c:showPercent val="0"/>
          <c:showBubbleSize val="0"/>
        </c:dLbls>
        <c:gapWidth val="180"/>
        <c:overlap val="-90"/>
        <c:axId val="350695920"/>
        <c:axId val="35069631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3E-424C-9662-5ED9E325A98D}"/>
            </c:ext>
          </c:extLst>
        </c:ser>
        <c:dLbls>
          <c:showLegendKey val="0"/>
          <c:showVal val="0"/>
          <c:showCatName val="0"/>
          <c:showSerName val="0"/>
          <c:showPercent val="0"/>
          <c:showBubbleSize val="0"/>
        </c:dLbls>
        <c:marker val="1"/>
        <c:smooth val="0"/>
        <c:axId val="350695920"/>
        <c:axId val="350696312"/>
      </c:lineChart>
      <c:catAx>
        <c:axId val="350695920"/>
        <c:scaling>
          <c:orientation val="minMax"/>
        </c:scaling>
        <c:delete val="0"/>
        <c:axPos val="b"/>
        <c:numFmt formatCode="ge" sourceLinked="1"/>
        <c:majorTickMark val="none"/>
        <c:minorTickMark val="none"/>
        <c:tickLblPos val="none"/>
        <c:crossAx val="350696312"/>
        <c:crosses val="autoZero"/>
        <c:auto val="0"/>
        <c:lblAlgn val="ctr"/>
        <c:lblOffset val="100"/>
        <c:noMultiLvlLbl val="1"/>
      </c:catAx>
      <c:valAx>
        <c:axId val="350696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95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1F-4542-BCD3-2CE42EF602CB}"/>
            </c:ext>
          </c:extLst>
        </c:ser>
        <c:dLbls>
          <c:showLegendKey val="0"/>
          <c:showVal val="0"/>
          <c:showCatName val="0"/>
          <c:showSerName val="0"/>
          <c:showPercent val="0"/>
          <c:showBubbleSize val="0"/>
        </c:dLbls>
        <c:gapWidth val="180"/>
        <c:overlap val="-90"/>
        <c:axId val="350697096"/>
        <c:axId val="350697488"/>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1F-4542-BCD3-2CE42EF602CB}"/>
            </c:ext>
          </c:extLst>
        </c:ser>
        <c:dLbls>
          <c:showLegendKey val="0"/>
          <c:showVal val="0"/>
          <c:showCatName val="0"/>
          <c:showSerName val="0"/>
          <c:showPercent val="0"/>
          <c:showBubbleSize val="0"/>
        </c:dLbls>
        <c:marker val="1"/>
        <c:smooth val="0"/>
        <c:axId val="350697096"/>
        <c:axId val="350697488"/>
      </c:lineChart>
      <c:catAx>
        <c:axId val="350697096"/>
        <c:scaling>
          <c:orientation val="minMax"/>
        </c:scaling>
        <c:delete val="0"/>
        <c:axPos val="b"/>
        <c:numFmt formatCode="ge" sourceLinked="1"/>
        <c:majorTickMark val="none"/>
        <c:minorTickMark val="none"/>
        <c:tickLblPos val="none"/>
        <c:crossAx val="350697488"/>
        <c:crosses val="autoZero"/>
        <c:auto val="0"/>
        <c:lblAlgn val="ctr"/>
        <c:lblOffset val="100"/>
        <c:noMultiLvlLbl val="1"/>
      </c:catAx>
      <c:valAx>
        <c:axId val="35069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97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40-4060-B1B8-545B699244D7}"/>
            </c:ext>
          </c:extLst>
        </c:ser>
        <c:dLbls>
          <c:showLegendKey val="0"/>
          <c:showVal val="0"/>
          <c:showCatName val="0"/>
          <c:showSerName val="0"/>
          <c:showPercent val="0"/>
          <c:showBubbleSize val="0"/>
        </c:dLbls>
        <c:gapWidth val="180"/>
        <c:overlap val="-90"/>
        <c:axId val="350698272"/>
        <c:axId val="35069866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40-4060-B1B8-545B699244D7}"/>
            </c:ext>
          </c:extLst>
        </c:ser>
        <c:dLbls>
          <c:showLegendKey val="0"/>
          <c:showVal val="0"/>
          <c:showCatName val="0"/>
          <c:showSerName val="0"/>
          <c:showPercent val="0"/>
          <c:showBubbleSize val="0"/>
        </c:dLbls>
        <c:marker val="1"/>
        <c:smooth val="0"/>
        <c:axId val="350698272"/>
        <c:axId val="350698664"/>
      </c:lineChart>
      <c:catAx>
        <c:axId val="350698272"/>
        <c:scaling>
          <c:orientation val="minMax"/>
        </c:scaling>
        <c:delete val="0"/>
        <c:axPos val="b"/>
        <c:numFmt formatCode="ge" sourceLinked="1"/>
        <c:majorTickMark val="none"/>
        <c:minorTickMark val="none"/>
        <c:tickLblPos val="none"/>
        <c:crossAx val="350698664"/>
        <c:crosses val="autoZero"/>
        <c:auto val="0"/>
        <c:lblAlgn val="ctr"/>
        <c:lblOffset val="100"/>
        <c:noMultiLvlLbl val="1"/>
      </c:catAx>
      <c:valAx>
        <c:axId val="350698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9827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A5-436C-ADA1-CD89329C7132}"/>
            </c:ext>
          </c:extLst>
        </c:ser>
        <c:dLbls>
          <c:showLegendKey val="0"/>
          <c:showVal val="0"/>
          <c:showCatName val="0"/>
          <c:showSerName val="0"/>
          <c:showPercent val="0"/>
          <c:showBubbleSize val="0"/>
        </c:dLbls>
        <c:gapWidth val="180"/>
        <c:overlap val="-90"/>
        <c:axId val="350699448"/>
        <c:axId val="35063208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A5-436C-ADA1-CD89329C7132}"/>
            </c:ext>
          </c:extLst>
        </c:ser>
        <c:dLbls>
          <c:showLegendKey val="0"/>
          <c:showVal val="0"/>
          <c:showCatName val="0"/>
          <c:showSerName val="0"/>
          <c:showPercent val="0"/>
          <c:showBubbleSize val="0"/>
        </c:dLbls>
        <c:marker val="1"/>
        <c:smooth val="0"/>
        <c:axId val="350699448"/>
        <c:axId val="350632088"/>
      </c:lineChart>
      <c:catAx>
        <c:axId val="350699448"/>
        <c:scaling>
          <c:orientation val="minMax"/>
        </c:scaling>
        <c:delete val="0"/>
        <c:axPos val="b"/>
        <c:numFmt formatCode="ge" sourceLinked="1"/>
        <c:majorTickMark val="none"/>
        <c:minorTickMark val="none"/>
        <c:tickLblPos val="none"/>
        <c:crossAx val="350632088"/>
        <c:crosses val="autoZero"/>
        <c:auto val="0"/>
        <c:lblAlgn val="ctr"/>
        <c:lblOffset val="100"/>
        <c:noMultiLvlLbl val="1"/>
      </c:catAx>
      <c:valAx>
        <c:axId val="350632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99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20-4EF0-A66B-1323F9CBE121}"/>
            </c:ext>
          </c:extLst>
        </c:ser>
        <c:dLbls>
          <c:showLegendKey val="0"/>
          <c:showVal val="0"/>
          <c:showCatName val="0"/>
          <c:showSerName val="0"/>
          <c:showPercent val="0"/>
          <c:showBubbleSize val="0"/>
        </c:dLbls>
        <c:gapWidth val="180"/>
        <c:overlap val="-90"/>
        <c:axId val="350632872"/>
        <c:axId val="35063326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20-4EF0-A66B-1323F9CBE121}"/>
            </c:ext>
          </c:extLst>
        </c:ser>
        <c:dLbls>
          <c:showLegendKey val="0"/>
          <c:showVal val="0"/>
          <c:showCatName val="0"/>
          <c:showSerName val="0"/>
          <c:showPercent val="0"/>
          <c:showBubbleSize val="0"/>
        </c:dLbls>
        <c:marker val="1"/>
        <c:smooth val="0"/>
        <c:axId val="350632872"/>
        <c:axId val="350633264"/>
      </c:lineChart>
      <c:catAx>
        <c:axId val="350632872"/>
        <c:scaling>
          <c:orientation val="minMax"/>
        </c:scaling>
        <c:delete val="0"/>
        <c:axPos val="b"/>
        <c:numFmt formatCode="ge" sourceLinked="1"/>
        <c:majorTickMark val="none"/>
        <c:minorTickMark val="none"/>
        <c:tickLblPos val="none"/>
        <c:crossAx val="350633264"/>
        <c:crosses val="autoZero"/>
        <c:auto val="0"/>
        <c:lblAlgn val="ctr"/>
        <c:lblOffset val="100"/>
        <c:noMultiLvlLbl val="1"/>
      </c:catAx>
      <c:valAx>
        <c:axId val="350633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32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EC-494C-B3CB-A9AB9099AB76}"/>
            </c:ext>
          </c:extLst>
        </c:ser>
        <c:dLbls>
          <c:showLegendKey val="0"/>
          <c:showVal val="0"/>
          <c:showCatName val="0"/>
          <c:showSerName val="0"/>
          <c:showPercent val="0"/>
          <c:showBubbleSize val="0"/>
        </c:dLbls>
        <c:gapWidth val="180"/>
        <c:overlap val="-90"/>
        <c:axId val="350634048"/>
        <c:axId val="35063444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EC-494C-B3CB-A9AB9099AB76}"/>
            </c:ext>
          </c:extLst>
        </c:ser>
        <c:dLbls>
          <c:showLegendKey val="0"/>
          <c:showVal val="0"/>
          <c:showCatName val="0"/>
          <c:showSerName val="0"/>
          <c:showPercent val="0"/>
          <c:showBubbleSize val="0"/>
        </c:dLbls>
        <c:marker val="1"/>
        <c:smooth val="0"/>
        <c:axId val="350634048"/>
        <c:axId val="350634440"/>
      </c:lineChart>
      <c:catAx>
        <c:axId val="350634048"/>
        <c:scaling>
          <c:orientation val="minMax"/>
        </c:scaling>
        <c:delete val="0"/>
        <c:axPos val="b"/>
        <c:numFmt formatCode="ge" sourceLinked="1"/>
        <c:majorTickMark val="none"/>
        <c:minorTickMark val="none"/>
        <c:tickLblPos val="none"/>
        <c:crossAx val="350634440"/>
        <c:crosses val="autoZero"/>
        <c:auto val="0"/>
        <c:lblAlgn val="ctr"/>
        <c:lblOffset val="100"/>
        <c:noMultiLvlLbl val="1"/>
      </c:catAx>
      <c:valAx>
        <c:axId val="350634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34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C3-4F20-B49D-F54982635D25}"/>
            </c:ext>
          </c:extLst>
        </c:ser>
        <c:dLbls>
          <c:showLegendKey val="0"/>
          <c:showVal val="0"/>
          <c:showCatName val="0"/>
          <c:showSerName val="0"/>
          <c:showPercent val="0"/>
          <c:showBubbleSize val="0"/>
        </c:dLbls>
        <c:gapWidth val="180"/>
        <c:overlap val="-90"/>
        <c:axId val="350635224"/>
        <c:axId val="35063561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C3-4F20-B49D-F54982635D25}"/>
            </c:ext>
          </c:extLst>
        </c:ser>
        <c:dLbls>
          <c:showLegendKey val="0"/>
          <c:showVal val="0"/>
          <c:showCatName val="0"/>
          <c:showSerName val="0"/>
          <c:showPercent val="0"/>
          <c:showBubbleSize val="0"/>
        </c:dLbls>
        <c:marker val="1"/>
        <c:smooth val="0"/>
        <c:axId val="350635224"/>
        <c:axId val="350635616"/>
      </c:lineChart>
      <c:catAx>
        <c:axId val="350635224"/>
        <c:scaling>
          <c:orientation val="minMax"/>
        </c:scaling>
        <c:delete val="0"/>
        <c:axPos val="b"/>
        <c:numFmt formatCode="ge" sourceLinked="1"/>
        <c:majorTickMark val="none"/>
        <c:minorTickMark val="none"/>
        <c:tickLblPos val="none"/>
        <c:crossAx val="350635616"/>
        <c:crosses val="autoZero"/>
        <c:auto val="0"/>
        <c:lblAlgn val="ctr"/>
        <c:lblOffset val="100"/>
        <c:noMultiLvlLbl val="1"/>
      </c:catAx>
      <c:valAx>
        <c:axId val="35063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35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3D-400F-B1F9-AB0D20DB8F67}"/>
            </c:ext>
          </c:extLst>
        </c:ser>
        <c:dLbls>
          <c:showLegendKey val="0"/>
          <c:showVal val="0"/>
          <c:showCatName val="0"/>
          <c:showSerName val="0"/>
          <c:showPercent val="0"/>
          <c:showBubbleSize val="0"/>
        </c:dLbls>
        <c:gapWidth val="180"/>
        <c:overlap val="-90"/>
        <c:axId val="350216088"/>
        <c:axId val="35021648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3D-400F-B1F9-AB0D20DB8F67}"/>
            </c:ext>
          </c:extLst>
        </c:ser>
        <c:dLbls>
          <c:showLegendKey val="0"/>
          <c:showVal val="0"/>
          <c:showCatName val="0"/>
          <c:showSerName val="0"/>
          <c:showPercent val="0"/>
          <c:showBubbleSize val="0"/>
        </c:dLbls>
        <c:marker val="1"/>
        <c:smooth val="0"/>
        <c:axId val="350216088"/>
        <c:axId val="350216480"/>
      </c:lineChart>
      <c:catAx>
        <c:axId val="350216088"/>
        <c:scaling>
          <c:orientation val="minMax"/>
        </c:scaling>
        <c:delete val="0"/>
        <c:axPos val="b"/>
        <c:numFmt formatCode="ge" sourceLinked="1"/>
        <c:majorTickMark val="none"/>
        <c:minorTickMark val="none"/>
        <c:tickLblPos val="none"/>
        <c:crossAx val="350216480"/>
        <c:crosses val="autoZero"/>
        <c:auto val="0"/>
        <c:lblAlgn val="ctr"/>
        <c:lblOffset val="100"/>
        <c:noMultiLvlLbl val="1"/>
      </c:catAx>
      <c:valAx>
        <c:axId val="35021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16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8A-48CD-BF56-8DE8B0C4D903}"/>
            </c:ext>
          </c:extLst>
        </c:ser>
        <c:dLbls>
          <c:showLegendKey val="0"/>
          <c:showVal val="0"/>
          <c:showCatName val="0"/>
          <c:showSerName val="0"/>
          <c:showPercent val="0"/>
          <c:showBubbleSize val="0"/>
        </c:dLbls>
        <c:gapWidth val="180"/>
        <c:overlap val="-90"/>
        <c:axId val="208293688"/>
        <c:axId val="20894408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8A-48CD-BF56-8DE8B0C4D90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3B8A-48CD-BF56-8DE8B0C4D903}"/>
            </c:ext>
          </c:extLst>
        </c:ser>
        <c:dLbls>
          <c:showLegendKey val="0"/>
          <c:showVal val="0"/>
          <c:showCatName val="0"/>
          <c:showSerName val="0"/>
          <c:showPercent val="0"/>
          <c:showBubbleSize val="0"/>
        </c:dLbls>
        <c:marker val="1"/>
        <c:smooth val="0"/>
        <c:axId val="208293688"/>
        <c:axId val="208944080"/>
      </c:lineChart>
      <c:catAx>
        <c:axId val="208293688"/>
        <c:scaling>
          <c:orientation val="minMax"/>
        </c:scaling>
        <c:delete val="0"/>
        <c:axPos val="b"/>
        <c:numFmt formatCode="ge" sourceLinked="1"/>
        <c:majorTickMark val="none"/>
        <c:minorTickMark val="none"/>
        <c:tickLblPos val="none"/>
        <c:crossAx val="208944080"/>
        <c:crosses val="autoZero"/>
        <c:auto val="0"/>
        <c:lblAlgn val="ctr"/>
        <c:lblOffset val="100"/>
        <c:noMultiLvlLbl val="1"/>
      </c:catAx>
      <c:valAx>
        <c:axId val="208944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293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DB-4DE4-86F4-9650D5B5925D}"/>
            </c:ext>
          </c:extLst>
        </c:ser>
        <c:dLbls>
          <c:showLegendKey val="0"/>
          <c:showVal val="0"/>
          <c:showCatName val="0"/>
          <c:showSerName val="0"/>
          <c:showPercent val="0"/>
          <c:showBubbleSize val="0"/>
        </c:dLbls>
        <c:gapWidth val="180"/>
        <c:overlap val="-90"/>
        <c:axId val="350217264"/>
        <c:axId val="35021765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DB-4DE4-86F4-9650D5B5925D}"/>
            </c:ext>
          </c:extLst>
        </c:ser>
        <c:dLbls>
          <c:showLegendKey val="0"/>
          <c:showVal val="0"/>
          <c:showCatName val="0"/>
          <c:showSerName val="0"/>
          <c:showPercent val="0"/>
          <c:showBubbleSize val="0"/>
        </c:dLbls>
        <c:marker val="1"/>
        <c:smooth val="0"/>
        <c:axId val="350217264"/>
        <c:axId val="350217656"/>
      </c:lineChart>
      <c:catAx>
        <c:axId val="350217264"/>
        <c:scaling>
          <c:orientation val="minMax"/>
        </c:scaling>
        <c:delete val="0"/>
        <c:axPos val="b"/>
        <c:numFmt formatCode="ge" sourceLinked="1"/>
        <c:majorTickMark val="none"/>
        <c:minorTickMark val="none"/>
        <c:tickLblPos val="none"/>
        <c:crossAx val="350217656"/>
        <c:crosses val="autoZero"/>
        <c:auto val="0"/>
        <c:lblAlgn val="ctr"/>
        <c:lblOffset val="100"/>
        <c:noMultiLvlLbl val="1"/>
      </c:catAx>
      <c:valAx>
        <c:axId val="350217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17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1830</c:v>
                </c:pt>
                <c:pt idx="1">
                  <c:v>1994.6</c:v>
                </c:pt>
                <c:pt idx="2">
                  <c:v>15187.8</c:v>
                </c:pt>
                <c:pt idx="3">
                  <c:v>13909.4</c:v>
                </c:pt>
                <c:pt idx="4">
                  <c:v>15002.1</c:v>
                </c:pt>
              </c:numCache>
            </c:numRef>
          </c:val>
          <c:extLst xmlns:c16r2="http://schemas.microsoft.com/office/drawing/2015/06/chart">
            <c:ext xmlns:c16="http://schemas.microsoft.com/office/drawing/2014/chart" uri="{C3380CC4-5D6E-409C-BE32-E72D297353CC}">
              <c16:uniqueId val="{00000000-B76B-47FA-9942-69DC29D48C95}"/>
            </c:ext>
          </c:extLst>
        </c:ser>
        <c:dLbls>
          <c:showLegendKey val="0"/>
          <c:showVal val="0"/>
          <c:showCatName val="0"/>
          <c:showSerName val="0"/>
          <c:showPercent val="0"/>
          <c:showBubbleSize val="0"/>
        </c:dLbls>
        <c:gapWidth val="180"/>
        <c:overlap val="-90"/>
        <c:axId val="207057672"/>
        <c:axId val="207060024"/>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extLst xmlns:c16r2="http://schemas.microsoft.com/office/drawing/2015/06/chart">
            <c:ext xmlns:c16="http://schemas.microsoft.com/office/drawing/2014/chart" uri="{C3380CC4-5D6E-409C-BE32-E72D297353CC}">
              <c16:uniqueId val="{00000001-B76B-47FA-9942-69DC29D48C95}"/>
            </c:ext>
          </c:extLst>
        </c:ser>
        <c:dLbls>
          <c:showLegendKey val="0"/>
          <c:showVal val="0"/>
          <c:showCatName val="0"/>
          <c:showSerName val="0"/>
          <c:showPercent val="0"/>
          <c:showBubbleSize val="0"/>
        </c:dLbls>
        <c:marker val="1"/>
        <c:smooth val="0"/>
        <c:axId val="207057672"/>
        <c:axId val="207060024"/>
      </c:lineChart>
      <c:catAx>
        <c:axId val="207057672"/>
        <c:scaling>
          <c:orientation val="minMax"/>
        </c:scaling>
        <c:delete val="0"/>
        <c:axPos val="b"/>
        <c:numFmt formatCode="ge" sourceLinked="1"/>
        <c:majorTickMark val="none"/>
        <c:minorTickMark val="none"/>
        <c:tickLblPos val="none"/>
        <c:crossAx val="207060024"/>
        <c:crosses val="autoZero"/>
        <c:auto val="0"/>
        <c:lblAlgn val="ctr"/>
        <c:lblOffset val="100"/>
        <c:noMultiLvlLbl val="1"/>
      </c:catAx>
      <c:valAx>
        <c:axId val="207060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057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523807</c:v>
                </c:pt>
                <c:pt idx="1">
                  <c:v>1144869</c:v>
                </c:pt>
                <c:pt idx="2">
                  <c:v>345991</c:v>
                </c:pt>
                <c:pt idx="3">
                  <c:v>278444</c:v>
                </c:pt>
                <c:pt idx="4">
                  <c:v>44098</c:v>
                </c:pt>
              </c:numCache>
            </c:numRef>
          </c:val>
          <c:extLst xmlns:c16r2="http://schemas.microsoft.com/office/drawing/2015/06/chart">
            <c:ext xmlns:c16="http://schemas.microsoft.com/office/drawing/2014/chart" uri="{C3380CC4-5D6E-409C-BE32-E72D297353CC}">
              <c16:uniqueId val="{00000000-7FB8-4BB6-AB28-593EE892D4A3}"/>
            </c:ext>
          </c:extLst>
        </c:ser>
        <c:dLbls>
          <c:showLegendKey val="0"/>
          <c:showVal val="0"/>
          <c:showCatName val="0"/>
          <c:showSerName val="0"/>
          <c:showPercent val="0"/>
          <c:showBubbleSize val="0"/>
        </c:dLbls>
        <c:gapWidth val="180"/>
        <c:overlap val="-90"/>
        <c:axId val="349507680"/>
        <c:axId val="34950807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extLst xmlns:c16r2="http://schemas.microsoft.com/office/drawing/2015/06/chart">
            <c:ext xmlns:c16="http://schemas.microsoft.com/office/drawing/2014/chart" uri="{C3380CC4-5D6E-409C-BE32-E72D297353CC}">
              <c16:uniqueId val="{00000001-7FB8-4BB6-AB28-593EE892D4A3}"/>
            </c:ext>
          </c:extLst>
        </c:ser>
        <c:dLbls>
          <c:showLegendKey val="0"/>
          <c:showVal val="0"/>
          <c:showCatName val="0"/>
          <c:showSerName val="0"/>
          <c:showPercent val="0"/>
          <c:showBubbleSize val="0"/>
        </c:dLbls>
        <c:marker val="1"/>
        <c:smooth val="0"/>
        <c:axId val="349507680"/>
        <c:axId val="349508072"/>
      </c:lineChart>
      <c:catAx>
        <c:axId val="349507680"/>
        <c:scaling>
          <c:orientation val="minMax"/>
        </c:scaling>
        <c:delete val="0"/>
        <c:axPos val="b"/>
        <c:numFmt formatCode="ge" sourceLinked="1"/>
        <c:majorTickMark val="none"/>
        <c:minorTickMark val="none"/>
        <c:tickLblPos val="none"/>
        <c:crossAx val="349508072"/>
        <c:crosses val="autoZero"/>
        <c:auto val="0"/>
        <c:lblAlgn val="ctr"/>
        <c:lblOffset val="100"/>
        <c:noMultiLvlLbl val="1"/>
      </c:catAx>
      <c:valAx>
        <c:axId val="3495080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07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59.2</c:v>
                </c:pt>
                <c:pt idx="1">
                  <c:v>57.6</c:v>
                </c:pt>
                <c:pt idx="2">
                  <c:v>55.4</c:v>
                </c:pt>
                <c:pt idx="3">
                  <c:v>46.3</c:v>
                </c:pt>
                <c:pt idx="4">
                  <c:v>54.6</c:v>
                </c:pt>
              </c:numCache>
            </c:numRef>
          </c:val>
          <c:extLst xmlns:c16r2="http://schemas.microsoft.com/office/drawing/2015/06/chart">
            <c:ext xmlns:c16="http://schemas.microsoft.com/office/drawing/2014/chart" uri="{C3380CC4-5D6E-409C-BE32-E72D297353CC}">
              <c16:uniqueId val="{00000000-E406-40D7-B6BD-F758AE074AEF}"/>
            </c:ext>
          </c:extLst>
        </c:ser>
        <c:dLbls>
          <c:showLegendKey val="0"/>
          <c:showVal val="0"/>
          <c:showCatName val="0"/>
          <c:showSerName val="0"/>
          <c:showPercent val="0"/>
          <c:showBubbleSize val="0"/>
        </c:dLbls>
        <c:gapWidth val="180"/>
        <c:overlap val="-90"/>
        <c:axId val="349508856"/>
        <c:axId val="34950924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extLst xmlns:c16r2="http://schemas.microsoft.com/office/drawing/2015/06/chart">
            <c:ext xmlns:c16="http://schemas.microsoft.com/office/drawing/2014/chart" uri="{C3380CC4-5D6E-409C-BE32-E72D297353CC}">
              <c16:uniqueId val="{00000001-E406-40D7-B6BD-F758AE074AEF}"/>
            </c:ext>
          </c:extLst>
        </c:ser>
        <c:dLbls>
          <c:showLegendKey val="0"/>
          <c:showVal val="0"/>
          <c:showCatName val="0"/>
          <c:showSerName val="0"/>
          <c:showPercent val="0"/>
          <c:showBubbleSize val="0"/>
        </c:dLbls>
        <c:marker val="1"/>
        <c:smooth val="0"/>
        <c:axId val="349508856"/>
        <c:axId val="349509248"/>
      </c:lineChart>
      <c:catAx>
        <c:axId val="349508856"/>
        <c:scaling>
          <c:orientation val="minMax"/>
        </c:scaling>
        <c:delete val="0"/>
        <c:axPos val="b"/>
        <c:numFmt formatCode="ge" sourceLinked="1"/>
        <c:majorTickMark val="none"/>
        <c:minorTickMark val="none"/>
        <c:tickLblPos val="none"/>
        <c:crossAx val="349509248"/>
        <c:crosses val="autoZero"/>
        <c:auto val="0"/>
        <c:lblAlgn val="ctr"/>
        <c:lblOffset val="100"/>
        <c:noMultiLvlLbl val="1"/>
      </c:catAx>
      <c:valAx>
        <c:axId val="34950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08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96-49C6-BF60-40788B8142E1}"/>
            </c:ext>
          </c:extLst>
        </c:ser>
        <c:dLbls>
          <c:showLegendKey val="0"/>
          <c:showVal val="0"/>
          <c:showCatName val="0"/>
          <c:showSerName val="0"/>
          <c:showPercent val="0"/>
          <c:showBubbleSize val="0"/>
        </c:dLbls>
        <c:gapWidth val="180"/>
        <c:overlap val="-90"/>
        <c:axId val="207060808"/>
        <c:axId val="349510032"/>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extLst xmlns:c16r2="http://schemas.microsoft.com/office/drawing/2015/06/chart">
            <c:ext xmlns:c16="http://schemas.microsoft.com/office/drawing/2014/chart" uri="{C3380CC4-5D6E-409C-BE32-E72D297353CC}">
              <c16:uniqueId val="{00000001-A196-49C6-BF60-40788B8142E1}"/>
            </c:ext>
          </c:extLst>
        </c:ser>
        <c:dLbls>
          <c:showLegendKey val="0"/>
          <c:showVal val="0"/>
          <c:showCatName val="0"/>
          <c:showSerName val="0"/>
          <c:showPercent val="0"/>
          <c:showBubbleSize val="0"/>
        </c:dLbls>
        <c:marker val="1"/>
        <c:smooth val="0"/>
        <c:axId val="207060808"/>
        <c:axId val="349510032"/>
      </c:lineChart>
      <c:catAx>
        <c:axId val="207060808"/>
        <c:scaling>
          <c:orientation val="minMax"/>
        </c:scaling>
        <c:delete val="0"/>
        <c:axPos val="b"/>
        <c:numFmt formatCode="ge" sourceLinked="1"/>
        <c:majorTickMark val="none"/>
        <c:minorTickMark val="none"/>
        <c:tickLblPos val="none"/>
        <c:crossAx val="349510032"/>
        <c:crosses val="autoZero"/>
        <c:auto val="0"/>
        <c:lblAlgn val="ctr"/>
        <c:lblOffset val="100"/>
        <c:noMultiLvlLbl val="1"/>
      </c:catAx>
      <c:valAx>
        <c:axId val="349510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060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181.4</c:v>
                </c:pt>
                <c:pt idx="1">
                  <c:v>78.099999999999994</c:v>
                </c:pt>
                <c:pt idx="2">
                  <c:v>72.7</c:v>
                </c:pt>
                <c:pt idx="3">
                  <c:v>98.9</c:v>
                </c:pt>
                <c:pt idx="4">
                  <c:v>82.6</c:v>
                </c:pt>
              </c:numCache>
            </c:numRef>
          </c:val>
          <c:extLst xmlns:c16r2="http://schemas.microsoft.com/office/drawing/2015/06/chart">
            <c:ext xmlns:c16="http://schemas.microsoft.com/office/drawing/2014/chart" uri="{C3380CC4-5D6E-409C-BE32-E72D297353CC}">
              <c16:uniqueId val="{00000000-53C9-4C32-A8CB-14D57F736C9E}"/>
            </c:ext>
          </c:extLst>
        </c:ser>
        <c:dLbls>
          <c:showLegendKey val="0"/>
          <c:showVal val="0"/>
          <c:showCatName val="0"/>
          <c:showSerName val="0"/>
          <c:showPercent val="0"/>
          <c:showBubbleSize val="0"/>
        </c:dLbls>
        <c:gapWidth val="180"/>
        <c:overlap val="-90"/>
        <c:axId val="349510816"/>
        <c:axId val="349511208"/>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extLst xmlns:c16r2="http://schemas.microsoft.com/office/drawing/2015/06/chart">
            <c:ext xmlns:c16="http://schemas.microsoft.com/office/drawing/2014/chart" uri="{C3380CC4-5D6E-409C-BE32-E72D297353CC}">
              <c16:uniqueId val="{00000001-53C9-4C32-A8CB-14D57F736C9E}"/>
            </c:ext>
          </c:extLst>
        </c:ser>
        <c:dLbls>
          <c:showLegendKey val="0"/>
          <c:showVal val="0"/>
          <c:showCatName val="0"/>
          <c:showSerName val="0"/>
          <c:showPercent val="0"/>
          <c:showBubbleSize val="0"/>
        </c:dLbls>
        <c:marker val="1"/>
        <c:smooth val="0"/>
        <c:axId val="349510816"/>
        <c:axId val="349511208"/>
      </c:lineChart>
      <c:catAx>
        <c:axId val="349510816"/>
        <c:scaling>
          <c:orientation val="minMax"/>
        </c:scaling>
        <c:delete val="0"/>
        <c:axPos val="b"/>
        <c:numFmt formatCode="ge" sourceLinked="1"/>
        <c:majorTickMark val="none"/>
        <c:minorTickMark val="none"/>
        <c:tickLblPos val="none"/>
        <c:crossAx val="349511208"/>
        <c:crosses val="autoZero"/>
        <c:auto val="0"/>
        <c:lblAlgn val="ctr"/>
        <c:lblOffset val="100"/>
        <c:noMultiLvlLbl val="1"/>
      </c:catAx>
      <c:valAx>
        <c:axId val="349511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10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67-4AEF-B577-941C9ABB8D67}"/>
            </c:ext>
          </c:extLst>
        </c:ser>
        <c:dLbls>
          <c:showLegendKey val="0"/>
          <c:showVal val="0"/>
          <c:showCatName val="0"/>
          <c:showSerName val="0"/>
          <c:showPercent val="0"/>
          <c:showBubbleSize val="0"/>
        </c:dLbls>
        <c:gapWidth val="180"/>
        <c:overlap val="-90"/>
        <c:axId val="349570656"/>
        <c:axId val="34957104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67-4AEF-B577-941C9ABB8D67}"/>
            </c:ext>
          </c:extLst>
        </c:ser>
        <c:dLbls>
          <c:showLegendKey val="0"/>
          <c:showVal val="0"/>
          <c:showCatName val="0"/>
          <c:showSerName val="0"/>
          <c:showPercent val="0"/>
          <c:showBubbleSize val="0"/>
        </c:dLbls>
        <c:marker val="1"/>
        <c:smooth val="0"/>
        <c:axId val="349570656"/>
        <c:axId val="349571048"/>
      </c:lineChart>
      <c:catAx>
        <c:axId val="349570656"/>
        <c:scaling>
          <c:orientation val="minMax"/>
        </c:scaling>
        <c:delete val="0"/>
        <c:axPos val="b"/>
        <c:numFmt formatCode="ge" sourceLinked="1"/>
        <c:majorTickMark val="none"/>
        <c:minorTickMark val="none"/>
        <c:tickLblPos val="none"/>
        <c:crossAx val="349571048"/>
        <c:crosses val="autoZero"/>
        <c:auto val="0"/>
        <c:lblAlgn val="ctr"/>
        <c:lblOffset val="100"/>
        <c:noMultiLvlLbl val="1"/>
      </c:catAx>
      <c:valAx>
        <c:axId val="349571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5706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7280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7280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7280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7280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7280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467506</xdr:colOff>
      <xdr:row>41</xdr:row>
      <xdr:rowOff>117765</xdr:rowOff>
    </xdr:from>
    <xdr:ext cx="2954655" cy="392415"/>
    <xdr:sp macro="" textlink="データ!CY9">
      <xdr:nvSpPr>
        <xdr:cNvPr id="19" name="正方形/長方形 18"/>
        <xdr:cNvSpPr/>
      </xdr:nvSpPr>
      <xdr:spPr>
        <a:xfrm>
          <a:off x="2631042" y="11711051"/>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（最大出力合計22,390kW）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342163"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68946</xdr:colOff>
      <xdr:row>41</xdr:row>
      <xdr:rowOff>117765</xdr:rowOff>
    </xdr:from>
    <xdr:ext cx="2954655" cy="392415"/>
    <xdr:sp macro="" textlink="データ!GW9">
      <xdr:nvSpPr>
        <xdr:cNvPr id="23" name="正方形/長方形 22"/>
        <xdr:cNvSpPr/>
      </xdr:nvSpPr>
      <xdr:spPr>
        <a:xfrm>
          <a:off x="14995982" y="11711051"/>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（最大出力合計22,390kW）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5781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6833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7919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8832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9381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356773" y="12578195"/>
          <a:ext cx="4668103"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356773" y="15683346"/>
          <a:ext cx="4668103"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356773" y="18791959"/>
          <a:ext cx="4668103"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356773" y="21883255"/>
          <a:ext cx="4668103"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356773" y="24938183"/>
          <a:ext cx="4668103"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1718233" y="12578195"/>
          <a:ext cx="4677627"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1718233" y="15683346"/>
          <a:ext cx="4677627"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1718233" y="18791959"/>
          <a:ext cx="4677627"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1718233" y="21883255"/>
          <a:ext cx="4677627"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1718233" y="24938183"/>
          <a:ext cx="4677627"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6972319" y="125781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6972319" y="156833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6972319" y="187919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6972319" y="218832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6972319" y="249381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2369652" y="125781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2369652" y="156833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2369652" y="187919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2369652" y="218832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2369652" y="249381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61"/>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61"/>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61"/>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61"/>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61"/>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61"/>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61"/>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545"/>
                </a:ext>
              </a:extLst>
            </xdr:cNvPicPr>
          </xdr:nvPicPr>
          <xdr:blipFill>
            <a:blip xmlns:r="http://schemas.openxmlformats.org/officeDocument/2006/relationships" r:embed="rId61"/>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1546"/>
                </a:ext>
              </a:extLst>
            </xdr:cNvPicPr>
          </xdr:nvPicPr>
          <xdr:blipFill>
            <a:blip xmlns:r="http://schemas.openxmlformats.org/officeDocument/2006/relationships" r:embed="rId61"/>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1547"/>
                </a:ext>
              </a:extLst>
            </xdr:cNvPicPr>
          </xdr:nvPicPr>
          <xdr:blipFill>
            <a:blip xmlns:r="http://schemas.openxmlformats.org/officeDocument/2006/relationships" r:embed="rId61"/>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1548"/>
                </a:ext>
              </a:extLst>
            </xdr:cNvPicPr>
          </xdr:nvPicPr>
          <xdr:blipFill>
            <a:blip xmlns:r="http://schemas.openxmlformats.org/officeDocument/2006/relationships" r:embed="rId61"/>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549"/>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61"/>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551"/>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552"/>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静岡県　静岡市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t="s">
        <v>187</v>
      </c>
      <c r="K3" s="130"/>
      <c r="L3" s="130"/>
      <c r="M3" s="130"/>
      <c r="N3" s="131" t="str">
        <f>データ!L6</f>
        <v>該当数値なし</v>
      </c>
      <c r="O3" s="131"/>
      <c r="P3" s="131"/>
      <c r="Q3" s="132"/>
      <c r="R3" s="1"/>
      <c r="S3" s="133" t="s">
        <v>190</v>
      </c>
      <c r="T3" s="134"/>
      <c r="U3" s="134"/>
      <c r="V3" s="134"/>
      <c r="W3" s="134"/>
      <c r="X3" s="134"/>
      <c r="Y3" s="134"/>
      <c r="Z3" s="134"/>
      <c r="AA3" s="134"/>
      <c r="AB3" s="134"/>
      <c r="AC3" s="134"/>
      <c r="AD3" s="134"/>
      <c r="AE3" s="134"/>
      <c r="AF3" s="134"/>
      <c r="AG3" s="134"/>
      <c r="AH3" s="135"/>
      <c r="AI3" s="1"/>
      <c r="AJ3" s="1"/>
      <c r="AK3" s="119" t="s">
        <v>194</v>
      </c>
      <c r="AL3" s="120"/>
      <c r="AM3" s="120"/>
      <c r="AN3" s="120"/>
      <c r="AO3" s="120"/>
      <c r="AP3" s="120"/>
      <c r="AQ3" s="121"/>
    </row>
    <row r="4" spans="1:43" ht="23.1" customHeight="1">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f>データ!N6</f>
        <v>2</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40.5" customHeight="1">
      <c r="A7" s="1"/>
      <c r="B7" s="146" t="str">
        <f>データ!Q6</f>
        <v>-</v>
      </c>
      <c r="C7" s="144"/>
      <c r="D7" s="144"/>
      <c r="E7" s="144"/>
      <c r="F7" s="147" t="s">
        <v>188</v>
      </c>
      <c r="G7" s="148"/>
      <c r="H7" s="148"/>
      <c r="I7" s="148"/>
      <c r="J7" s="149" t="s">
        <v>189</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40.5" customHeight="1" thickBot="1">
      <c r="A9" s="1"/>
      <c r="B9" s="154" t="s">
        <v>191</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21</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22</v>
      </c>
      <c r="C13" s="166"/>
      <c r="D13" s="166"/>
      <c r="E13" s="167"/>
      <c r="F13" s="163">
        <f>データ!AB6</f>
        <v>116056</v>
      </c>
      <c r="G13" s="164"/>
      <c r="H13" s="163">
        <f>データ!AC6</f>
        <v>113028</v>
      </c>
      <c r="I13" s="164"/>
      <c r="J13" s="163">
        <f>データ!AD6</f>
        <v>108586</v>
      </c>
      <c r="K13" s="164"/>
      <c r="L13" s="163">
        <f>データ!AE6</f>
        <v>90976</v>
      </c>
      <c r="M13" s="164"/>
      <c r="N13" s="152">
        <f>データ!AF6</f>
        <v>107025</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24</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25</v>
      </c>
      <c r="C16" s="177"/>
      <c r="D16" s="177"/>
      <c r="E16" s="178"/>
      <c r="F16" s="179">
        <f>データ!AQ6</f>
        <v>116056</v>
      </c>
      <c r="G16" s="179"/>
      <c r="H16" s="179">
        <f>データ!AR6</f>
        <v>113028</v>
      </c>
      <c r="I16" s="179"/>
      <c r="J16" s="179">
        <f>データ!AS6</f>
        <v>108586</v>
      </c>
      <c r="K16" s="179"/>
      <c r="L16" s="179">
        <f>データ!AT6</f>
        <v>90976</v>
      </c>
      <c r="M16" s="179"/>
      <c r="N16" s="168">
        <f>データ!AU6</f>
        <v>107025</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28</v>
      </c>
      <c r="C19" s="177"/>
      <c r="D19" s="177"/>
      <c r="E19" s="178"/>
      <c r="F19" s="182">
        <f>データ!AV6</f>
        <v>467558</v>
      </c>
      <c r="G19" s="182"/>
      <c r="H19" s="182"/>
      <c r="I19" s="182">
        <f>データ!AW6</f>
        <v>277878</v>
      </c>
      <c r="J19" s="182"/>
      <c r="K19" s="182"/>
      <c r="L19" s="182">
        <f>データ!AX6</f>
        <v>745436</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31</v>
      </c>
      <c r="AL39" s="185"/>
      <c r="AM39" s="185"/>
      <c r="AN39" s="185"/>
      <c r="AO39" s="185"/>
      <c r="AP39" s="185"/>
      <c r="AQ39" s="186"/>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7" t="s">
        <v>192</v>
      </c>
      <c r="AL40" s="188"/>
      <c r="AM40" s="188"/>
      <c r="AN40" s="188"/>
      <c r="AO40" s="188"/>
      <c r="AP40" s="188"/>
      <c r="AQ40" s="189"/>
    </row>
    <row r="41" spans="1:43" ht="29.4"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7"/>
      <c r="AL41" s="188"/>
      <c r="AM41" s="188"/>
      <c r="AN41" s="188"/>
      <c r="AO41" s="188"/>
      <c r="AP41" s="188"/>
      <c r="AQ41" s="189"/>
    </row>
    <row r="42" spans="1:43" ht="43.35" customHeight="1">
      <c r="A42" s="1"/>
      <c r="B42" s="193"/>
      <c r="C42" s="194"/>
      <c r="D42" s="194"/>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7"/>
      <c r="AL42" s="188"/>
      <c r="AM42" s="188"/>
      <c r="AN42" s="188"/>
      <c r="AO42" s="188"/>
      <c r="AP42" s="188"/>
      <c r="AQ42" s="189"/>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7"/>
      <c r="AL43" s="188"/>
      <c r="AM43" s="188"/>
      <c r="AN43" s="188"/>
      <c r="AO43" s="188"/>
      <c r="AP43" s="188"/>
      <c r="AQ43" s="189"/>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7"/>
      <c r="AL44" s="188"/>
      <c r="AM44" s="188"/>
      <c r="AN44" s="188"/>
      <c r="AO44" s="188"/>
      <c r="AP44" s="188"/>
      <c r="AQ44" s="189"/>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7"/>
      <c r="AL45" s="188"/>
      <c r="AM45" s="188"/>
      <c r="AN45" s="188"/>
      <c r="AO45" s="188"/>
      <c r="AP45" s="188"/>
      <c r="AQ45" s="189"/>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7"/>
      <c r="AL46" s="188"/>
      <c r="AM46" s="188"/>
      <c r="AN46" s="188"/>
      <c r="AO46" s="188"/>
      <c r="AP46" s="188"/>
      <c r="AQ46" s="189"/>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7"/>
      <c r="AL47" s="188"/>
      <c r="AM47" s="188"/>
      <c r="AN47" s="188"/>
      <c r="AO47" s="188"/>
      <c r="AP47" s="188"/>
      <c r="AQ47" s="189"/>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7"/>
      <c r="AL48" s="188"/>
      <c r="AM48" s="188"/>
      <c r="AN48" s="188"/>
      <c r="AO48" s="188"/>
      <c r="AP48" s="188"/>
      <c r="AQ48" s="189"/>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7"/>
      <c r="AL49" s="188"/>
      <c r="AM49" s="188"/>
      <c r="AN49" s="188"/>
      <c r="AO49" s="188"/>
      <c r="AP49" s="188"/>
      <c r="AQ49" s="189"/>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7"/>
      <c r="AL50" s="188"/>
      <c r="AM50" s="188"/>
      <c r="AN50" s="188"/>
      <c r="AO50" s="188"/>
      <c r="AP50" s="188"/>
      <c r="AQ50" s="189"/>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7"/>
      <c r="AL51" s="188"/>
      <c r="AM51" s="188"/>
      <c r="AN51" s="188"/>
      <c r="AO51" s="188"/>
      <c r="AP51" s="188"/>
      <c r="AQ51" s="189"/>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7"/>
      <c r="AL52" s="188"/>
      <c r="AM52" s="188"/>
      <c r="AN52" s="188"/>
      <c r="AO52" s="188"/>
      <c r="AP52" s="188"/>
      <c r="AQ52" s="189"/>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7"/>
      <c r="AL53" s="188"/>
      <c r="AM53" s="188"/>
      <c r="AN53" s="188"/>
      <c r="AO53" s="188"/>
      <c r="AP53" s="188"/>
      <c r="AQ53" s="189"/>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7"/>
      <c r="AL54" s="188"/>
      <c r="AM54" s="188"/>
      <c r="AN54" s="188"/>
      <c r="AO54" s="188"/>
      <c r="AP54" s="188"/>
      <c r="AQ54" s="189"/>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7"/>
      <c r="AL55" s="188"/>
      <c r="AM55" s="188"/>
      <c r="AN55" s="188"/>
      <c r="AO55" s="188"/>
      <c r="AP55" s="188"/>
      <c r="AQ55" s="189"/>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7"/>
      <c r="AL56" s="188"/>
      <c r="AM56" s="188"/>
      <c r="AN56" s="188"/>
      <c r="AO56" s="188"/>
      <c r="AP56" s="188"/>
      <c r="AQ56" s="189"/>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7"/>
      <c r="AL57" s="188"/>
      <c r="AM57" s="188"/>
      <c r="AN57" s="188"/>
      <c r="AO57" s="188"/>
      <c r="AP57" s="188"/>
      <c r="AQ57" s="189"/>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7"/>
      <c r="AL58" s="188"/>
      <c r="AM58" s="188"/>
      <c r="AN58" s="188"/>
      <c r="AO58" s="188"/>
      <c r="AP58" s="188"/>
      <c r="AQ58" s="189"/>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7"/>
      <c r="AL59" s="188"/>
      <c r="AM59" s="188"/>
      <c r="AN59" s="188"/>
      <c r="AO59" s="188"/>
      <c r="AP59" s="188"/>
      <c r="AQ59" s="189"/>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7"/>
      <c r="AL60" s="188"/>
      <c r="AM60" s="188"/>
      <c r="AN60" s="188"/>
      <c r="AO60" s="188"/>
      <c r="AP60" s="188"/>
      <c r="AQ60" s="189"/>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7"/>
      <c r="AL61" s="188"/>
      <c r="AM61" s="188"/>
      <c r="AN61" s="188"/>
      <c r="AO61" s="188"/>
      <c r="AP61" s="188"/>
      <c r="AQ61" s="189"/>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7"/>
      <c r="AL62" s="188"/>
      <c r="AM62" s="188"/>
      <c r="AN62" s="188"/>
      <c r="AO62" s="188"/>
      <c r="AP62" s="188"/>
      <c r="AQ62" s="189"/>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7"/>
      <c r="AL63" s="188"/>
      <c r="AM63" s="188"/>
      <c r="AN63" s="188"/>
      <c r="AO63" s="188"/>
      <c r="AP63" s="188"/>
      <c r="AQ63" s="189"/>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7"/>
      <c r="AL64" s="188"/>
      <c r="AM64" s="188"/>
      <c r="AN64" s="188"/>
      <c r="AO64" s="188"/>
      <c r="AP64" s="188"/>
      <c r="AQ64" s="189"/>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7"/>
      <c r="AL65" s="188"/>
      <c r="AM65" s="188"/>
      <c r="AN65" s="188"/>
      <c r="AO65" s="188"/>
      <c r="AP65" s="188"/>
      <c r="AQ65" s="189"/>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7"/>
      <c r="AL66" s="188"/>
      <c r="AM66" s="188"/>
      <c r="AN66" s="188"/>
      <c r="AO66" s="188"/>
      <c r="AP66" s="188"/>
      <c r="AQ66" s="189"/>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7"/>
      <c r="AL67" s="188"/>
      <c r="AM67" s="188"/>
      <c r="AN67" s="188"/>
      <c r="AO67" s="188"/>
      <c r="AP67" s="188"/>
      <c r="AQ67" s="189"/>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7"/>
      <c r="AL68" s="188"/>
      <c r="AM68" s="188"/>
      <c r="AN68" s="188"/>
      <c r="AO68" s="188"/>
      <c r="AP68" s="188"/>
      <c r="AQ68" s="189"/>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7"/>
      <c r="AL69" s="188"/>
      <c r="AM69" s="188"/>
      <c r="AN69" s="188"/>
      <c r="AO69" s="188"/>
      <c r="AP69" s="188"/>
      <c r="AQ69" s="189"/>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7"/>
      <c r="AL70" s="188"/>
      <c r="AM70" s="188"/>
      <c r="AN70" s="188"/>
      <c r="AO70" s="188"/>
      <c r="AP70" s="188"/>
      <c r="AQ70" s="189"/>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7"/>
      <c r="AL71" s="188"/>
      <c r="AM71" s="188"/>
      <c r="AN71" s="188"/>
      <c r="AO71" s="188"/>
      <c r="AP71" s="188"/>
      <c r="AQ71" s="189"/>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7"/>
      <c r="AL72" s="188"/>
      <c r="AM72" s="188"/>
      <c r="AN72" s="188"/>
      <c r="AO72" s="188"/>
      <c r="AP72" s="188"/>
      <c r="AQ72" s="189"/>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7"/>
      <c r="AL73" s="188"/>
      <c r="AM73" s="188"/>
      <c r="AN73" s="188"/>
      <c r="AO73" s="188"/>
      <c r="AP73" s="188"/>
      <c r="AQ73" s="189"/>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7"/>
      <c r="AL74" s="188"/>
      <c r="AM74" s="188"/>
      <c r="AN74" s="188"/>
      <c r="AO74" s="188"/>
      <c r="AP74" s="188"/>
      <c r="AQ74" s="189"/>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7"/>
      <c r="AL75" s="188"/>
      <c r="AM75" s="188"/>
      <c r="AN75" s="188"/>
      <c r="AO75" s="188"/>
      <c r="AP75" s="188"/>
      <c r="AQ75" s="189"/>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7"/>
      <c r="AL76" s="188"/>
      <c r="AM76" s="188"/>
      <c r="AN76" s="188"/>
      <c r="AO76" s="188"/>
      <c r="AP76" s="188"/>
      <c r="AQ76" s="189"/>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7"/>
      <c r="AL77" s="188"/>
      <c r="AM77" s="188"/>
      <c r="AN77" s="188"/>
      <c r="AO77" s="188"/>
      <c r="AP77" s="188"/>
      <c r="AQ77" s="189"/>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7"/>
      <c r="AL78" s="188"/>
      <c r="AM78" s="188"/>
      <c r="AN78" s="188"/>
      <c r="AO78" s="188"/>
      <c r="AP78" s="188"/>
      <c r="AQ78" s="189"/>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7"/>
      <c r="AL79" s="188"/>
      <c r="AM79" s="188"/>
      <c r="AN79" s="188"/>
      <c r="AO79" s="188"/>
      <c r="AP79" s="188"/>
      <c r="AQ79" s="189"/>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7"/>
      <c r="AL80" s="188"/>
      <c r="AM80" s="188"/>
      <c r="AN80" s="188"/>
      <c r="AO80" s="188"/>
      <c r="AP80" s="188"/>
      <c r="AQ80" s="189"/>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7"/>
      <c r="AL81" s="188"/>
      <c r="AM81" s="188"/>
      <c r="AN81" s="188"/>
      <c r="AO81" s="188"/>
      <c r="AP81" s="188"/>
      <c r="AQ81" s="189"/>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7"/>
      <c r="AL82" s="188"/>
      <c r="AM82" s="188"/>
      <c r="AN82" s="188"/>
      <c r="AO82" s="188"/>
      <c r="AP82" s="188"/>
      <c r="AQ82" s="189"/>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7"/>
      <c r="AL83" s="188"/>
      <c r="AM83" s="188"/>
      <c r="AN83" s="188"/>
      <c r="AO83" s="188"/>
      <c r="AP83" s="188"/>
      <c r="AQ83" s="189"/>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7"/>
      <c r="AL84" s="188"/>
      <c r="AM84" s="188"/>
      <c r="AN84" s="188"/>
      <c r="AO84" s="188"/>
      <c r="AP84" s="188"/>
      <c r="AQ84" s="189"/>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7"/>
      <c r="AL85" s="188"/>
      <c r="AM85" s="188"/>
      <c r="AN85" s="188"/>
      <c r="AO85" s="188"/>
      <c r="AP85" s="188"/>
      <c r="AQ85" s="189"/>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7"/>
      <c r="AL86" s="188"/>
      <c r="AM86" s="188"/>
      <c r="AN86" s="188"/>
      <c r="AO86" s="188"/>
      <c r="AP86" s="188"/>
      <c r="AQ86" s="189"/>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7"/>
      <c r="AL87" s="188"/>
      <c r="AM87" s="188"/>
      <c r="AN87" s="188"/>
      <c r="AO87" s="188"/>
      <c r="AP87" s="188"/>
      <c r="AQ87" s="189"/>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7"/>
      <c r="AL88" s="188"/>
      <c r="AM88" s="188"/>
      <c r="AN88" s="188"/>
      <c r="AO88" s="188"/>
      <c r="AP88" s="188"/>
      <c r="AQ88" s="189"/>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7"/>
      <c r="AL89" s="188"/>
      <c r="AM89" s="188"/>
      <c r="AN89" s="188"/>
      <c r="AO89" s="188"/>
      <c r="AP89" s="188"/>
      <c r="AQ89" s="189"/>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7"/>
      <c r="AL90" s="188"/>
      <c r="AM90" s="188"/>
      <c r="AN90" s="188"/>
      <c r="AO90" s="188"/>
      <c r="AP90" s="188"/>
      <c r="AQ90" s="189"/>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7"/>
      <c r="AL91" s="188"/>
      <c r="AM91" s="188"/>
      <c r="AN91" s="188"/>
      <c r="AO91" s="188"/>
      <c r="AP91" s="188"/>
      <c r="AQ91" s="189"/>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7"/>
      <c r="AL92" s="188"/>
      <c r="AM92" s="188"/>
      <c r="AN92" s="188"/>
      <c r="AO92" s="188"/>
      <c r="AP92" s="188"/>
      <c r="AQ92" s="189"/>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7"/>
      <c r="AL93" s="188"/>
      <c r="AM93" s="188"/>
      <c r="AN93" s="188"/>
      <c r="AO93" s="188"/>
      <c r="AP93" s="188"/>
      <c r="AQ93" s="189"/>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7"/>
      <c r="AL94" s="188"/>
      <c r="AM94" s="188"/>
      <c r="AN94" s="188"/>
      <c r="AO94" s="188"/>
      <c r="AP94" s="188"/>
      <c r="AQ94" s="189"/>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7"/>
      <c r="AL95" s="188"/>
      <c r="AM95" s="188"/>
      <c r="AN95" s="188"/>
      <c r="AO95" s="188"/>
      <c r="AP95" s="188"/>
      <c r="AQ95" s="189"/>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90"/>
      <c r="AL96" s="191"/>
      <c r="AM96" s="191"/>
      <c r="AN96" s="191"/>
      <c r="AO96" s="191"/>
      <c r="AP96" s="191"/>
      <c r="AQ96" s="192"/>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34</v>
      </c>
      <c r="AL97" s="185"/>
      <c r="AM97" s="185"/>
      <c r="AN97" s="185"/>
      <c r="AO97" s="185"/>
      <c r="AP97" s="185"/>
      <c r="AQ97" s="186"/>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5"/>
      <c r="AL98" s="196"/>
      <c r="AM98" s="196"/>
      <c r="AN98" s="196"/>
      <c r="AO98" s="196"/>
      <c r="AP98" s="196"/>
      <c r="AQ98" s="197"/>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8" t="s">
        <v>193</v>
      </c>
      <c r="AL99" s="199"/>
      <c r="AM99" s="199"/>
      <c r="AN99" s="199"/>
      <c r="AO99" s="199"/>
      <c r="AP99" s="199"/>
      <c r="AQ99" s="200"/>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8"/>
      <c r="AL100" s="199"/>
      <c r="AM100" s="199"/>
      <c r="AN100" s="199"/>
      <c r="AO100" s="199"/>
      <c r="AP100" s="199"/>
      <c r="AQ100" s="200"/>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8"/>
      <c r="AL101" s="199"/>
      <c r="AM101" s="199"/>
      <c r="AN101" s="199"/>
      <c r="AO101" s="199"/>
      <c r="AP101" s="199"/>
      <c r="AQ101" s="200"/>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8"/>
      <c r="AL102" s="199"/>
      <c r="AM102" s="199"/>
      <c r="AN102" s="199"/>
      <c r="AO102" s="199"/>
      <c r="AP102" s="199"/>
      <c r="AQ102" s="200"/>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8"/>
      <c r="AL103" s="199"/>
      <c r="AM103" s="199"/>
      <c r="AN103" s="199"/>
      <c r="AO103" s="199"/>
      <c r="AP103" s="199"/>
      <c r="AQ103" s="200"/>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8"/>
      <c r="AL104" s="199"/>
      <c r="AM104" s="199"/>
      <c r="AN104" s="199"/>
      <c r="AO104" s="199"/>
      <c r="AP104" s="199"/>
      <c r="AQ104" s="200"/>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8"/>
      <c r="AL105" s="199"/>
      <c r="AM105" s="199"/>
      <c r="AN105" s="199"/>
      <c r="AO105" s="199"/>
      <c r="AP105" s="199"/>
      <c r="AQ105" s="200"/>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8"/>
      <c r="AL106" s="199"/>
      <c r="AM106" s="199"/>
      <c r="AN106" s="199"/>
      <c r="AO106" s="199"/>
      <c r="AP106" s="199"/>
      <c r="AQ106" s="200"/>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8"/>
      <c r="AL107" s="199"/>
      <c r="AM107" s="199"/>
      <c r="AN107" s="199"/>
      <c r="AO107" s="199"/>
      <c r="AP107" s="199"/>
      <c r="AQ107" s="200"/>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8"/>
      <c r="AL108" s="199"/>
      <c r="AM108" s="199"/>
      <c r="AN108" s="199"/>
      <c r="AO108" s="199"/>
      <c r="AP108" s="199"/>
      <c r="AQ108" s="200"/>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8"/>
      <c r="AL109" s="199"/>
      <c r="AM109" s="199"/>
      <c r="AN109" s="199"/>
      <c r="AO109" s="199"/>
      <c r="AP109" s="199"/>
      <c r="AQ109" s="200"/>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8"/>
      <c r="AL110" s="199"/>
      <c r="AM110" s="199"/>
      <c r="AN110" s="199"/>
      <c r="AO110" s="199"/>
      <c r="AP110" s="199"/>
      <c r="AQ110" s="200"/>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8"/>
      <c r="AL111" s="199"/>
      <c r="AM111" s="199"/>
      <c r="AN111" s="199"/>
      <c r="AO111" s="199"/>
      <c r="AP111" s="199"/>
      <c r="AQ111" s="200"/>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8"/>
      <c r="AL112" s="199"/>
      <c r="AM112" s="199"/>
      <c r="AN112" s="199"/>
      <c r="AO112" s="199"/>
      <c r="AP112" s="199"/>
      <c r="AQ112" s="200"/>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8"/>
      <c r="AL113" s="199"/>
      <c r="AM113" s="199"/>
      <c r="AN113" s="199"/>
      <c r="AO113" s="199"/>
      <c r="AP113" s="199"/>
      <c r="AQ113" s="200"/>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8"/>
      <c r="AL114" s="199"/>
      <c r="AM114" s="199"/>
      <c r="AN114" s="199"/>
      <c r="AO114" s="199"/>
      <c r="AP114" s="199"/>
      <c r="AQ114" s="200"/>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8"/>
      <c r="AL115" s="199"/>
      <c r="AM115" s="199"/>
      <c r="AN115" s="199"/>
      <c r="AO115" s="199"/>
      <c r="AP115" s="199"/>
      <c r="AQ115" s="200"/>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8"/>
      <c r="AL116" s="199"/>
      <c r="AM116" s="199"/>
      <c r="AN116" s="199"/>
      <c r="AO116" s="199"/>
      <c r="AP116" s="199"/>
      <c r="AQ116" s="200"/>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1"/>
      <c r="AL117" s="202"/>
      <c r="AM117" s="202"/>
      <c r="AN117" s="202"/>
      <c r="AO117" s="202"/>
      <c r="AP117" s="202"/>
      <c r="AQ117" s="203"/>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5" width="12.109375" style="49" customWidth="1"/>
    <col min="16" max="16" width="27"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2.8">
      <c r="A6" s="50" t="s">
        <v>114</v>
      </c>
      <c r="B6" s="68" t="str">
        <f>B7</f>
        <v>2016</v>
      </c>
      <c r="C6" s="68" t="str">
        <f t="shared" ref="C6:AX6" si="6">C7</f>
        <v>221007</v>
      </c>
      <c r="D6" s="68" t="str">
        <f t="shared" si="6"/>
        <v>47</v>
      </c>
      <c r="E6" s="68" t="str">
        <f t="shared" si="6"/>
        <v>04</v>
      </c>
      <c r="F6" s="68" t="str">
        <f t="shared" si="6"/>
        <v>0</v>
      </c>
      <c r="G6" s="68" t="str">
        <f t="shared" si="6"/>
        <v>000</v>
      </c>
      <c r="H6" s="68" t="str">
        <f t="shared" si="6"/>
        <v>静岡県　静岡市</v>
      </c>
      <c r="I6" s="68" t="str">
        <f t="shared" si="6"/>
        <v>法非適用</v>
      </c>
      <c r="J6" s="68" t="str">
        <f t="shared" si="6"/>
        <v>電気事業</v>
      </c>
      <c r="K6" s="68" t="str">
        <f t="shared" si="6"/>
        <v/>
      </c>
      <c r="L6" s="69" t="str">
        <f t="shared" si="6"/>
        <v>該当数値なし</v>
      </c>
      <c r="M6" s="70" t="str">
        <f t="shared" si="6"/>
        <v>-</v>
      </c>
      <c r="N6" s="70">
        <f t="shared" si="6"/>
        <v>2</v>
      </c>
      <c r="O6" s="70" t="str">
        <f t="shared" si="6"/>
        <v>-</v>
      </c>
      <c r="P6" s="70" t="str">
        <f t="shared" si="6"/>
        <v>-</v>
      </c>
      <c r="Q6" s="70" t="str">
        <f t="shared" si="6"/>
        <v>-</v>
      </c>
      <c r="R6" s="71" t="str">
        <f>R7</f>
        <v>平成29年３月31日　静岡市西ケ谷清掃工場</v>
      </c>
      <c r="S6" s="72" t="str">
        <f t="shared" si="6"/>
        <v>平成42年７月25日　静岡市西ケ谷清掃工場</v>
      </c>
      <c r="T6" s="68" t="str">
        <f t="shared" si="6"/>
        <v>無</v>
      </c>
      <c r="U6" s="72" t="str">
        <f t="shared" si="6"/>
        <v>丸紅新電力株式会社、鈴与商事株式会社</v>
      </c>
      <c r="V6" s="69" t="str">
        <f t="shared" si="6"/>
        <v>-</v>
      </c>
      <c r="W6" s="70" t="str">
        <f>W7</f>
        <v>-</v>
      </c>
      <c r="X6" s="70" t="str">
        <f t="shared" si="6"/>
        <v>-</v>
      </c>
      <c r="Y6" s="70" t="str">
        <f t="shared" si="6"/>
        <v>-</v>
      </c>
      <c r="Z6" s="70" t="str">
        <f t="shared" si="6"/>
        <v>-</v>
      </c>
      <c r="AA6" s="70" t="str">
        <f t="shared" si="6"/>
        <v>-</v>
      </c>
      <c r="AB6" s="70">
        <f t="shared" si="6"/>
        <v>116056</v>
      </c>
      <c r="AC6" s="70">
        <f t="shared" si="6"/>
        <v>113028</v>
      </c>
      <c r="AD6" s="70">
        <f t="shared" si="6"/>
        <v>108586</v>
      </c>
      <c r="AE6" s="70">
        <f t="shared" si="6"/>
        <v>90976</v>
      </c>
      <c r="AF6" s="70">
        <f t="shared" si="6"/>
        <v>107025</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116056</v>
      </c>
      <c r="AR6" s="70">
        <f t="shared" si="6"/>
        <v>113028</v>
      </c>
      <c r="AS6" s="70">
        <f t="shared" si="6"/>
        <v>108586</v>
      </c>
      <c r="AT6" s="70">
        <f t="shared" si="6"/>
        <v>90976</v>
      </c>
      <c r="AU6" s="70">
        <f t="shared" si="6"/>
        <v>107025</v>
      </c>
      <c r="AV6" s="70">
        <f t="shared" si="6"/>
        <v>467558</v>
      </c>
      <c r="AW6" s="70">
        <f t="shared" si="6"/>
        <v>277878</v>
      </c>
      <c r="AX6" s="70">
        <f t="shared" si="6"/>
        <v>745436</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2.8">
      <c r="A7" s="50"/>
      <c r="B7" s="78" t="s">
        <v>115</v>
      </c>
      <c r="C7" s="78" t="s">
        <v>116</v>
      </c>
      <c r="D7" s="78" t="s">
        <v>117</v>
      </c>
      <c r="E7" s="78" t="s">
        <v>118</v>
      </c>
      <c r="F7" s="78" t="s">
        <v>119</v>
      </c>
      <c r="G7" s="78" t="s">
        <v>120</v>
      </c>
      <c r="H7" s="78" t="s">
        <v>121</v>
      </c>
      <c r="I7" s="78" t="s">
        <v>122</v>
      </c>
      <c r="J7" s="78" t="s">
        <v>123</v>
      </c>
      <c r="K7" s="78" t="s">
        <v>124</v>
      </c>
      <c r="L7" s="79" t="s">
        <v>125</v>
      </c>
      <c r="M7" s="80" t="s">
        <v>126</v>
      </c>
      <c r="N7" s="80">
        <v>2</v>
      </c>
      <c r="O7" s="81" t="s">
        <v>126</v>
      </c>
      <c r="P7" s="81" t="s">
        <v>126</v>
      </c>
      <c r="Q7" s="81" t="s">
        <v>126</v>
      </c>
      <c r="R7" s="82" t="s">
        <v>127</v>
      </c>
      <c r="S7" s="82" t="s">
        <v>128</v>
      </c>
      <c r="T7" s="83" t="s">
        <v>129</v>
      </c>
      <c r="U7" s="82" t="s">
        <v>130</v>
      </c>
      <c r="V7" s="79" t="s">
        <v>126</v>
      </c>
      <c r="W7" s="81" t="s">
        <v>126</v>
      </c>
      <c r="X7" s="81" t="s">
        <v>126</v>
      </c>
      <c r="Y7" s="81" t="s">
        <v>126</v>
      </c>
      <c r="Z7" s="81" t="s">
        <v>126</v>
      </c>
      <c r="AA7" s="81" t="s">
        <v>126</v>
      </c>
      <c r="AB7" s="81">
        <v>116056</v>
      </c>
      <c r="AC7" s="81">
        <v>113028</v>
      </c>
      <c r="AD7" s="81">
        <v>108586</v>
      </c>
      <c r="AE7" s="81">
        <v>90976</v>
      </c>
      <c r="AF7" s="81">
        <v>107025</v>
      </c>
      <c r="AG7" s="81" t="s">
        <v>126</v>
      </c>
      <c r="AH7" s="81" t="s">
        <v>126</v>
      </c>
      <c r="AI7" s="81" t="s">
        <v>126</v>
      </c>
      <c r="AJ7" s="81" t="s">
        <v>126</v>
      </c>
      <c r="AK7" s="81" t="s">
        <v>126</v>
      </c>
      <c r="AL7" s="81" t="s">
        <v>126</v>
      </c>
      <c r="AM7" s="81" t="s">
        <v>126</v>
      </c>
      <c r="AN7" s="81" t="s">
        <v>126</v>
      </c>
      <c r="AO7" s="81" t="s">
        <v>126</v>
      </c>
      <c r="AP7" s="81" t="s">
        <v>126</v>
      </c>
      <c r="AQ7" s="81">
        <v>116056</v>
      </c>
      <c r="AR7" s="81">
        <v>113028</v>
      </c>
      <c r="AS7" s="81">
        <v>108586</v>
      </c>
      <c r="AT7" s="81">
        <v>90976</v>
      </c>
      <c r="AU7" s="81">
        <v>107025</v>
      </c>
      <c r="AV7" s="81">
        <v>467558</v>
      </c>
      <c r="AW7" s="81">
        <v>277878</v>
      </c>
      <c r="AX7" s="81">
        <v>745436</v>
      </c>
      <c r="AY7" s="84">
        <v>476.9</v>
      </c>
      <c r="AZ7" s="84">
        <v>955.1</v>
      </c>
      <c r="BA7" s="84">
        <v>127.9</v>
      </c>
      <c r="BB7" s="84">
        <v>131.69999999999999</v>
      </c>
      <c r="BC7" s="84">
        <v>94</v>
      </c>
      <c r="BD7" s="84">
        <v>179.6</v>
      </c>
      <c r="BE7" s="84">
        <v>164.1</v>
      </c>
      <c r="BF7" s="84">
        <v>124.4</v>
      </c>
      <c r="BG7" s="84">
        <v>118.8</v>
      </c>
      <c r="BH7" s="84">
        <v>88.8</v>
      </c>
      <c r="BI7" s="84">
        <v>100</v>
      </c>
      <c r="BJ7" s="84">
        <v>2147.8000000000002</v>
      </c>
      <c r="BK7" s="84">
        <v>4390.5</v>
      </c>
      <c r="BL7" s="84">
        <v>1613.8</v>
      </c>
      <c r="BM7" s="84">
        <v>765.7</v>
      </c>
      <c r="BN7" s="84">
        <v>1051.5999999999999</v>
      </c>
      <c r="BO7" s="84">
        <v>296.2</v>
      </c>
      <c r="BP7" s="84">
        <v>366.9</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v>1830</v>
      </c>
      <c r="CG7" s="84">
        <v>1994.6</v>
      </c>
      <c r="CH7" s="84">
        <v>15187.8</v>
      </c>
      <c r="CI7" s="84">
        <v>13909.4</v>
      </c>
      <c r="CJ7" s="84">
        <v>15002.1</v>
      </c>
      <c r="CK7" s="84">
        <v>7095.7</v>
      </c>
      <c r="CL7" s="84">
        <v>11717.4</v>
      </c>
      <c r="CM7" s="84">
        <v>17642.5</v>
      </c>
      <c r="CN7" s="84">
        <v>18815.8</v>
      </c>
      <c r="CO7" s="84">
        <v>22847.9</v>
      </c>
      <c r="CP7" s="81">
        <v>523807</v>
      </c>
      <c r="CQ7" s="81">
        <v>1144869</v>
      </c>
      <c r="CR7" s="81">
        <v>345991</v>
      </c>
      <c r="CS7" s="81">
        <v>278444</v>
      </c>
      <c r="CT7" s="81">
        <v>44098</v>
      </c>
      <c r="CU7" s="81">
        <v>120361</v>
      </c>
      <c r="CV7" s="81">
        <v>108538</v>
      </c>
      <c r="CW7" s="81">
        <v>58539</v>
      </c>
      <c r="CX7" s="81">
        <v>37685</v>
      </c>
      <c r="CY7" s="81">
        <v>2390</v>
      </c>
      <c r="CZ7" s="81">
        <v>22390</v>
      </c>
      <c r="DA7" s="84">
        <v>59.2</v>
      </c>
      <c r="DB7" s="84">
        <v>57.6</v>
      </c>
      <c r="DC7" s="84">
        <v>55.4</v>
      </c>
      <c r="DD7" s="84">
        <v>46.3</v>
      </c>
      <c r="DE7" s="84">
        <v>54.6</v>
      </c>
      <c r="DF7" s="84">
        <v>42.7</v>
      </c>
      <c r="DG7" s="84">
        <v>38.5</v>
      </c>
      <c r="DH7" s="84">
        <v>37.700000000000003</v>
      </c>
      <c r="DI7" s="84">
        <v>33.9</v>
      </c>
      <c r="DJ7" s="84">
        <v>37.9</v>
      </c>
      <c r="DK7" s="84">
        <v>0</v>
      </c>
      <c r="DL7" s="84">
        <v>0</v>
      </c>
      <c r="DM7" s="84">
        <v>0</v>
      </c>
      <c r="DN7" s="84">
        <v>0</v>
      </c>
      <c r="DO7" s="84">
        <v>0</v>
      </c>
      <c r="DP7" s="84">
        <v>23.7</v>
      </c>
      <c r="DQ7" s="84">
        <v>21.6</v>
      </c>
      <c r="DR7" s="84">
        <v>13.7</v>
      </c>
      <c r="DS7" s="84">
        <v>16.3</v>
      </c>
      <c r="DT7" s="84">
        <v>14.2</v>
      </c>
      <c r="DU7" s="84">
        <v>181.4</v>
      </c>
      <c r="DV7" s="84">
        <v>78.099999999999994</v>
      </c>
      <c r="DW7" s="84">
        <v>72.7</v>
      </c>
      <c r="DX7" s="84">
        <v>98.9</v>
      </c>
      <c r="DY7" s="84">
        <v>82.6</v>
      </c>
      <c r="DZ7" s="84">
        <v>126.1</v>
      </c>
      <c r="EA7" s="84">
        <v>102.3</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v>6.2</v>
      </c>
      <c r="EP7" s="84">
        <v>26.6</v>
      </c>
      <c r="EQ7" s="84">
        <v>38.299999999999997</v>
      </c>
      <c r="ER7" s="84">
        <v>27.7</v>
      </c>
      <c r="ES7" s="84">
        <v>37.299999999999997</v>
      </c>
      <c r="ET7" s="84">
        <v>22.1</v>
      </c>
      <c r="EU7" s="84">
        <v>56.1</v>
      </c>
      <c r="EV7" s="84">
        <v>70.2</v>
      </c>
      <c r="EW7" s="84">
        <v>73.099999999999994</v>
      </c>
      <c r="EX7" s="84">
        <v>74.8</v>
      </c>
      <c r="EY7" s="81" t="s">
        <v>126</v>
      </c>
      <c r="EZ7" s="84" t="s">
        <v>126</v>
      </c>
      <c r="FA7" s="84" t="s">
        <v>126</v>
      </c>
      <c r="FB7" s="84" t="s">
        <v>126</v>
      </c>
      <c r="FC7" s="84" t="s">
        <v>126</v>
      </c>
      <c r="FD7" s="84" t="s">
        <v>126</v>
      </c>
      <c r="FE7" s="84">
        <v>67.5</v>
      </c>
      <c r="FF7" s="84">
        <v>64</v>
      </c>
      <c r="FG7" s="84">
        <v>56.1</v>
      </c>
      <c r="FH7" s="84">
        <v>61.8</v>
      </c>
      <c r="FI7" s="84">
        <v>61.6</v>
      </c>
      <c r="FJ7" s="84" t="s">
        <v>126</v>
      </c>
      <c r="FK7" s="84" t="s">
        <v>126</v>
      </c>
      <c r="FL7" s="84" t="s">
        <v>126</v>
      </c>
      <c r="FM7" s="84" t="s">
        <v>126</v>
      </c>
      <c r="FN7" s="84" t="s">
        <v>126</v>
      </c>
      <c r="FO7" s="84">
        <v>29.2</v>
      </c>
      <c r="FP7" s="84">
        <v>22.1</v>
      </c>
      <c r="FQ7" s="84">
        <v>16.7</v>
      </c>
      <c r="FR7" s="84">
        <v>8.6999999999999993</v>
      </c>
      <c r="FS7" s="84">
        <v>5.7</v>
      </c>
      <c r="FT7" s="84" t="s">
        <v>126</v>
      </c>
      <c r="FU7" s="84" t="s">
        <v>126</v>
      </c>
      <c r="FV7" s="84" t="s">
        <v>126</v>
      </c>
      <c r="FW7" s="84" t="s">
        <v>126</v>
      </c>
      <c r="FX7" s="84" t="s">
        <v>126</v>
      </c>
      <c r="FY7" s="84">
        <v>362.4</v>
      </c>
      <c r="FZ7" s="84">
        <v>279.2</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t="s">
        <v>126</v>
      </c>
      <c r="GO7" s="84" t="s">
        <v>126</v>
      </c>
      <c r="GP7" s="84" t="s">
        <v>126</v>
      </c>
      <c r="GQ7" s="84" t="s">
        <v>126</v>
      </c>
      <c r="GR7" s="84" t="s">
        <v>126</v>
      </c>
      <c r="GS7" s="84">
        <v>37.700000000000003</v>
      </c>
      <c r="GT7" s="84">
        <v>56.2</v>
      </c>
      <c r="GU7" s="84">
        <v>58.4</v>
      </c>
      <c r="GV7" s="84">
        <v>80.599999999999994</v>
      </c>
      <c r="GW7" s="84">
        <v>85.6</v>
      </c>
      <c r="GX7" s="81">
        <v>22390</v>
      </c>
      <c r="GY7" s="84">
        <v>59.2</v>
      </c>
      <c r="GZ7" s="84">
        <v>57.6</v>
      </c>
      <c r="HA7" s="84">
        <v>55.4</v>
      </c>
      <c r="HB7" s="84">
        <v>46.3</v>
      </c>
      <c r="HC7" s="84">
        <v>54.6</v>
      </c>
      <c r="HD7" s="84">
        <v>51.6</v>
      </c>
      <c r="HE7" s="84">
        <v>49.8</v>
      </c>
      <c r="HF7" s="84">
        <v>50.3</v>
      </c>
      <c r="HG7" s="84">
        <v>47.9</v>
      </c>
      <c r="HH7" s="84">
        <v>54</v>
      </c>
      <c r="HI7" s="84">
        <v>0</v>
      </c>
      <c r="HJ7" s="84">
        <v>0</v>
      </c>
      <c r="HK7" s="84">
        <v>0</v>
      </c>
      <c r="HL7" s="84">
        <v>0</v>
      </c>
      <c r="HM7" s="84">
        <v>0</v>
      </c>
      <c r="HN7" s="84">
        <v>8.5</v>
      </c>
      <c r="HO7" s="84">
        <v>11.5</v>
      </c>
      <c r="HP7" s="84">
        <v>5.2</v>
      </c>
      <c r="HQ7" s="84">
        <v>13</v>
      </c>
      <c r="HR7" s="84">
        <v>8.9</v>
      </c>
      <c r="HS7" s="84">
        <v>181.4</v>
      </c>
      <c r="HT7" s="84">
        <v>78.099999999999994</v>
      </c>
      <c r="HU7" s="84">
        <v>72.7</v>
      </c>
      <c r="HV7" s="84">
        <v>98.9</v>
      </c>
      <c r="HW7" s="84">
        <v>82.6</v>
      </c>
      <c r="HX7" s="84">
        <v>58.5</v>
      </c>
      <c r="HY7" s="84">
        <v>34.5</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v>6.2</v>
      </c>
      <c r="IN7" s="84">
        <v>26.6</v>
      </c>
      <c r="IO7" s="84">
        <v>38.299999999999997</v>
      </c>
      <c r="IP7" s="84">
        <v>27.7</v>
      </c>
      <c r="IQ7" s="84">
        <v>37.299999999999997</v>
      </c>
      <c r="IR7" s="84">
        <v>7.1</v>
      </c>
      <c r="IS7" s="84">
        <v>40.700000000000003</v>
      </c>
      <c r="IT7" s="84">
        <v>52.3</v>
      </c>
      <c r="IU7" s="84">
        <v>52.8</v>
      </c>
      <c r="IV7" s="84">
        <v>51.2</v>
      </c>
      <c r="IW7" s="81" t="s">
        <v>126</v>
      </c>
      <c r="IX7" s="84" t="s">
        <v>126</v>
      </c>
      <c r="IY7" s="84" t="s">
        <v>126</v>
      </c>
      <c r="IZ7" s="84" t="s">
        <v>126</v>
      </c>
      <c r="JA7" s="84" t="s">
        <v>126</v>
      </c>
      <c r="JB7" s="84" t="s">
        <v>126</v>
      </c>
      <c r="JC7" s="84">
        <v>19.2</v>
      </c>
      <c r="JD7" s="84">
        <v>19.600000000000001</v>
      </c>
      <c r="JE7" s="84">
        <v>18.5</v>
      </c>
      <c r="JF7" s="84">
        <v>16.100000000000001</v>
      </c>
      <c r="JG7" s="84">
        <v>19.600000000000001</v>
      </c>
      <c r="JH7" s="84" t="s">
        <v>126</v>
      </c>
      <c r="JI7" s="84" t="s">
        <v>126</v>
      </c>
      <c r="JJ7" s="84" t="s">
        <v>126</v>
      </c>
      <c r="JK7" s="84" t="s">
        <v>126</v>
      </c>
      <c r="JL7" s="84" t="s">
        <v>126</v>
      </c>
      <c r="JM7" s="84">
        <v>44.6</v>
      </c>
      <c r="JN7" s="84">
        <v>42.6</v>
      </c>
      <c r="JO7" s="84">
        <v>43.7</v>
      </c>
      <c r="JP7" s="84">
        <v>45.4</v>
      </c>
      <c r="JQ7" s="84">
        <v>48.2</v>
      </c>
      <c r="JR7" s="84" t="s">
        <v>126</v>
      </c>
      <c r="JS7" s="84" t="s">
        <v>126</v>
      </c>
      <c r="JT7" s="84" t="s">
        <v>126</v>
      </c>
      <c r="JU7" s="84" t="s">
        <v>126</v>
      </c>
      <c r="JV7" s="84" t="s">
        <v>126</v>
      </c>
      <c r="JW7" s="84">
        <v>282.2</v>
      </c>
      <c r="JX7" s="84">
        <v>178.4</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v>52.7</v>
      </c>
      <c r="KR7" s="84">
        <v>86.6</v>
      </c>
      <c r="KS7" s="84">
        <v>98.4</v>
      </c>
      <c r="KT7" s="84">
        <v>98.4</v>
      </c>
      <c r="KU7" s="84">
        <v>99.1</v>
      </c>
      <c r="KV7" s="81" t="s">
        <v>126</v>
      </c>
      <c r="KW7" s="84" t="s">
        <v>126</v>
      </c>
      <c r="KX7" s="84" t="s">
        <v>126</v>
      </c>
      <c r="KY7" s="84" t="s">
        <v>126</v>
      </c>
      <c r="KZ7" s="84" t="s">
        <v>126</v>
      </c>
      <c r="LA7" s="84" t="s">
        <v>126</v>
      </c>
      <c r="LB7" s="84">
        <v>9.6</v>
      </c>
      <c r="LC7" s="84">
        <v>6.4</v>
      </c>
      <c r="LD7" s="84">
        <v>13.7</v>
      </c>
      <c r="LE7" s="84">
        <v>12</v>
      </c>
      <c r="LF7" s="84">
        <v>14.5</v>
      </c>
      <c r="LG7" s="84" t="s">
        <v>126</v>
      </c>
      <c r="LH7" s="84" t="s">
        <v>126</v>
      </c>
      <c r="LI7" s="84" t="s">
        <v>126</v>
      </c>
      <c r="LJ7" s="84" t="s">
        <v>126</v>
      </c>
      <c r="LK7" s="84" t="s">
        <v>126</v>
      </c>
      <c r="LL7" s="84">
        <v>0</v>
      </c>
      <c r="LM7" s="84">
        <v>0.2</v>
      </c>
      <c r="LN7" s="84">
        <v>2.9</v>
      </c>
      <c r="LO7" s="84">
        <v>0.6</v>
      </c>
      <c r="LP7" s="84">
        <v>0.3</v>
      </c>
      <c r="LQ7" s="84" t="s">
        <v>126</v>
      </c>
      <c r="LR7" s="84" t="s">
        <v>126</v>
      </c>
      <c r="LS7" s="84" t="s">
        <v>126</v>
      </c>
      <c r="LT7" s="84" t="s">
        <v>126</v>
      </c>
      <c r="LU7" s="84" t="s">
        <v>126</v>
      </c>
      <c r="LV7" s="84">
        <v>0</v>
      </c>
      <c r="LW7" s="84">
        <v>448</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t="s">
        <v>126</v>
      </c>
      <c r="MN7" s="84" t="s">
        <v>126</v>
      </c>
      <c r="MO7" s="84" t="s">
        <v>126</v>
      </c>
      <c r="MP7" s="84">
        <v>100</v>
      </c>
      <c r="MQ7" s="84">
        <v>100</v>
      </c>
      <c r="MR7" s="84">
        <v>100</v>
      </c>
      <c r="MS7" s="84">
        <v>98.2</v>
      </c>
      <c r="MT7" s="84">
        <v>93.8</v>
      </c>
      <c r="MU7" s="84" t="s">
        <v>126</v>
      </c>
      <c r="MV7" s="84" t="s">
        <v>126</v>
      </c>
      <c r="MW7" s="84" t="s">
        <v>126</v>
      </c>
      <c r="MX7" s="84" t="s">
        <v>126</v>
      </c>
      <c r="MY7" s="84">
        <v>2</v>
      </c>
      <c r="MZ7" s="84">
        <v>2</v>
      </c>
      <c r="NA7" s="84">
        <v>2</v>
      </c>
      <c r="NB7" s="84">
        <v>2</v>
      </c>
      <c r="NC7" s="84" t="s">
        <v>126</v>
      </c>
      <c r="ND7" s="84" t="s">
        <v>126</v>
      </c>
      <c r="NE7" s="84" t="s">
        <v>126</v>
      </c>
      <c r="NF7" s="84" t="s">
        <v>126</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1</v>
      </c>
      <c r="GZ8" s="88" t="s">
        <v>131</v>
      </c>
      <c r="HA8" s="86"/>
      <c r="HB8" s="86"/>
      <c r="HC8" s="86"/>
      <c r="HD8" s="86"/>
      <c r="HE8" s="87"/>
      <c r="HF8" s="86"/>
      <c r="HG8" s="86"/>
      <c r="HH8" s="86" t="str">
        <f>HI4</f>
        <v>修繕費比率（％）</v>
      </c>
      <c r="HI8" s="86" t="b">
        <f>IF(SUM($N$7,$MY$7:$NB$7)=0,FALSE,TRUE)</f>
        <v>1</v>
      </c>
      <c r="HJ8" s="88" t="s">
        <v>131</v>
      </c>
      <c r="HK8" s="86"/>
      <c r="HL8" s="86"/>
      <c r="HM8" s="86"/>
      <c r="HN8" s="86"/>
      <c r="HO8" s="86"/>
      <c r="HP8" s="87"/>
      <c r="HQ8" s="86"/>
      <c r="HR8" s="86" t="str">
        <f>HS4</f>
        <v>企業債残高対料金収入比率（％）</v>
      </c>
      <c r="HS8" s="86" t="b">
        <f>IF(SUM($N$7,$MY$7:$NB$7)=0,FALSE,TRUE)</f>
        <v>1</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1</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（最大出力合計22,390kW）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（最大出力合計22,390kW）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f>AY7</f>
        <v>476.9</v>
      </c>
      <c r="AZ11" s="96">
        <f>AZ7</f>
        <v>955.1</v>
      </c>
      <c r="BA11" s="96">
        <f>BA7</f>
        <v>127.9</v>
      </c>
      <c r="BB11" s="96">
        <f>BB7</f>
        <v>131.69999999999999</v>
      </c>
      <c r="BC11" s="96">
        <f>BC7</f>
        <v>94</v>
      </c>
      <c r="BD11" s="85"/>
      <c r="BE11" s="85"/>
      <c r="BF11" s="85"/>
      <c r="BG11" s="85"/>
      <c r="BH11" s="85"/>
      <c r="BI11" s="95" t="s">
        <v>140</v>
      </c>
      <c r="BJ11" s="96">
        <f>BJ7</f>
        <v>2147.8000000000002</v>
      </c>
      <c r="BK11" s="96">
        <f>BK7</f>
        <v>4390.5</v>
      </c>
      <c r="BL11" s="96">
        <f>BL7</f>
        <v>1613.8</v>
      </c>
      <c r="BM11" s="96">
        <f>BM7</f>
        <v>765.7</v>
      </c>
      <c r="BN11" s="96">
        <f>BN7</f>
        <v>1051.5999999999999</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f>CF7</f>
        <v>1830</v>
      </c>
      <c r="CG11" s="96">
        <f>CG7</f>
        <v>1994.6</v>
      </c>
      <c r="CH11" s="96">
        <f>CH7</f>
        <v>15187.8</v>
      </c>
      <c r="CI11" s="96">
        <f>CI7</f>
        <v>13909.4</v>
      </c>
      <c r="CJ11" s="96">
        <f>CJ7</f>
        <v>15002.1</v>
      </c>
      <c r="CK11" s="85"/>
      <c r="CL11" s="85"/>
      <c r="CM11" s="85"/>
      <c r="CN11" s="85"/>
      <c r="CO11" s="95" t="s">
        <v>140</v>
      </c>
      <c r="CP11" s="97">
        <f>CP7</f>
        <v>523807</v>
      </c>
      <c r="CQ11" s="97">
        <f>CQ7</f>
        <v>1144869</v>
      </c>
      <c r="CR11" s="97">
        <f>CR7</f>
        <v>345991</v>
      </c>
      <c r="CS11" s="97">
        <f>CS7</f>
        <v>278444</v>
      </c>
      <c r="CT11" s="97">
        <f>CT7</f>
        <v>44098</v>
      </c>
      <c r="CU11" s="85"/>
      <c r="CV11" s="85"/>
      <c r="CW11" s="85"/>
      <c r="CX11" s="85"/>
      <c r="CY11" s="85"/>
      <c r="CZ11" s="95" t="s">
        <v>140</v>
      </c>
      <c r="DA11" s="96">
        <f>DA7</f>
        <v>59.2</v>
      </c>
      <c r="DB11" s="96">
        <f>DB7</f>
        <v>57.6</v>
      </c>
      <c r="DC11" s="96">
        <f>DC7</f>
        <v>55.4</v>
      </c>
      <c r="DD11" s="96">
        <f>DD7</f>
        <v>46.3</v>
      </c>
      <c r="DE11" s="96">
        <f>DE7</f>
        <v>54.6</v>
      </c>
      <c r="DF11" s="85"/>
      <c r="DG11" s="85"/>
      <c r="DH11" s="85"/>
      <c r="DI11" s="85"/>
      <c r="DJ11" s="95" t="s">
        <v>140</v>
      </c>
      <c r="DK11" s="96">
        <f>DK7</f>
        <v>0</v>
      </c>
      <c r="DL11" s="96">
        <f>DL7</f>
        <v>0</v>
      </c>
      <c r="DM11" s="96">
        <f>DM7</f>
        <v>0</v>
      </c>
      <c r="DN11" s="96">
        <f>DN7</f>
        <v>0</v>
      </c>
      <c r="DO11" s="96">
        <f>DO7</f>
        <v>0</v>
      </c>
      <c r="DP11" s="85"/>
      <c r="DQ11" s="85"/>
      <c r="DR11" s="85"/>
      <c r="DS11" s="85"/>
      <c r="DT11" s="95" t="s">
        <v>140</v>
      </c>
      <c r="DU11" s="96">
        <f>DU7</f>
        <v>181.4</v>
      </c>
      <c r="DV11" s="96">
        <f>DV7</f>
        <v>78.099999999999994</v>
      </c>
      <c r="DW11" s="96">
        <f>DW7</f>
        <v>72.7</v>
      </c>
      <c r="DX11" s="96">
        <f>DX7</f>
        <v>98.9</v>
      </c>
      <c r="DY11" s="96">
        <f>DY7</f>
        <v>82.6</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f>EO7</f>
        <v>6.2</v>
      </c>
      <c r="EP11" s="96">
        <f>EP7</f>
        <v>26.6</v>
      </c>
      <c r="EQ11" s="96">
        <f>EQ7</f>
        <v>38.299999999999997</v>
      </c>
      <c r="ER11" s="96">
        <f>ER7</f>
        <v>27.7</v>
      </c>
      <c r="ES11" s="96">
        <f>ES7</f>
        <v>37.299999999999997</v>
      </c>
      <c r="ET11" s="85"/>
      <c r="EU11" s="85"/>
      <c r="EV11" s="85"/>
      <c r="EW11" s="85"/>
      <c r="EX11" s="85"/>
      <c r="EY11" s="95" t="s">
        <v>141</v>
      </c>
      <c r="EZ11" s="96" t="str">
        <f>EZ7</f>
        <v>-</v>
      </c>
      <c r="FA11" s="96" t="str">
        <f>FA7</f>
        <v>-</v>
      </c>
      <c r="FB11" s="96" t="str">
        <f>FB7</f>
        <v>-</v>
      </c>
      <c r="FC11" s="96" t="str">
        <f>FC7</f>
        <v>-</v>
      </c>
      <c r="FD11" s="96" t="str">
        <f>FD7</f>
        <v>-</v>
      </c>
      <c r="FE11" s="85"/>
      <c r="FF11" s="85"/>
      <c r="FG11" s="85"/>
      <c r="FH11" s="85"/>
      <c r="FI11" s="95" t="s">
        <v>140</v>
      </c>
      <c r="FJ11" s="96" t="str">
        <f>FJ7</f>
        <v>-</v>
      </c>
      <c r="FK11" s="96" t="str">
        <f>FK7</f>
        <v>-</v>
      </c>
      <c r="FL11" s="96" t="str">
        <f>FL7</f>
        <v>-</v>
      </c>
      <c r="FM11" s="96" t="str">
        <f>FM7</f>
        <v>-</v>
      </c>
      <c r="FN11" s="96" t="str">
        <f>FN7</f>
        <v>-</v>
      </c>
      <c r="FO11" s="85"/>
      <c r="FP11" s="85"/>
      <c r="FQ11" s="85"/>
      <c r="FR11" s="85"/>
      <c r="FS11" s="95" t="s">
        <v>140</v>
      </c>
      <c r="FT11" s="96" t="str">
        <f>FT7</f>
        <v>-</v>
      </c>
      <c r="FU11" s="96" t="str">
        <f>FU7</f>
        <v>-</v>
      </c>
      <c r="FV11" s="96" t="str">
        <f>FV7</f>
        <v>-</v>
      </c>
      <c r="FW11" s="96" t="str">
        <f>FW7</f>
        <v>-</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140</v>
      </c>
      <c r="GN11" s="96" t="str">
        <f>GN7</f>
        <v>-</v>
      </c>
      <c r="GO11" s="96" t="str">
        <f>GO7</f>
        <v>-</v>
      </c>
      <c r="GP11" s="96" t="str">
        <f>GP7</f>
        <v>-</v>
      </c>
      <c r="GQ11" s="96" t="str">
        <f>GQ7</f>
        <v>-</v>
      </c>
      <c r="GR11" s="96" t="str">
        <f>GR7</f>
        <v>-</v>
      </c>
      <c r="GS11" s="85"/>
      <c r="GT11" s="85"/>
      <c r="GU11" s="85"/>
      <c r="GV11" s="85"/>
      <c r="GW11" s="85"/>
      <c r="GX11" s="95" t="s">
        <v>142</v>
      </c>
      <c r="GY11" s="96">
        <f>GY7</f>
        <v>59.2</v>
      </c>
      <c r="GZ11" s="96">
        <f>GZ7</f>
        <v>57.6</v>
      </c>
      <c r="HA11" s="96">
        <f>HA7</f>
        <v>55.4</v>
      </c>
      <c r="HB11" s="96">
        <f>HB7</f>
        <v>46.3</v>
      </c>
      <c r="HC11" s="96">
        <f>HC7</f>
        <v>54.6</v>
      </c>
      <c r="HD11" s="85"/>
      <c r="HE11" s="85"/>
      <c r="HF11" s="85"/>
      <c r="HG11" s="85"/>
      <c r="HH11" s="95" t="s">
        <v>140</v>
      </c>
      <c r="HI11" s="96">
        <f>HI7</f>
        <v>0</v>
      </c>
      <c r="HJ11" s="96">
        <f>HJ7</f>
        <v>0</v>
      </c>
      <c r="HK11" s="96">
        <f>HK7</f>
        <v>0</v>
      </c>
      <c r="HL11" s="96">
        <f>HL7</f>
        <v>0</v>
      </c>
      <c r="HM11" s="96">
        <f>HM7</f>
        <v>0</v>
      </c>
      <c r="HN11" s="85"/>
      <c r="HO11" s="85"/>
      <c r="HP11" s="85"/>
      <c r="HQ11" s="85"/>
      <c r="HR11" s="95" t="s">
        <v>140</v>
      </c>
      <c r="HS11" s="96">
        <f>HS7</f>
        <v>181.4</v>
      </c>
      <c r="HT11" s="96">
        <f>HT7</f>
        <v>78.099999999999994</v>
      </c>
      <c r="HU11" s="96">
        <f>HU7</f>
        <v>72.7</v>
      </c>
      <c r="HV11" s="96">
        <f>HV7</f>
        <v>98.9</v>
      </c>
      <c r="HW11" s="96">
        <f>HW7</f>
        <v>82.6</v>
      </c>
      <c r="HX11" s="85"/>
      <c r="HY11" s="85"/>
      <c r="HZ11" s="85"/>
      <c r="IA11" s="85"/>
      <c r="IB11" s="95" t="s">
        <v>140</v>
      </c>
      <c r="IC11" s="96" t="str">
        <f>IC7</f>
        <v>-</v>
      </c>
      <c r="ID11" s="96" t="str">
        <f>ID7</f>
        <v>-</v>
      </c>
      <c r="IE11" s="96" t="str">
        <f>IE7</f>
        <v>-</v>
      </c>
      <c r="IF11" s="96" t="str">
        <f>IF7</f>
        <v>-</v>
      </c>
      <c r="IG11" s="96" t="str">
        <f>IG7</f>
        <v>-</v>
      </c>
      <c r="IH11" s="85"/>
      <c r="II11" s="85"/>
      <c r="IJ11" s="85"/>
      <c r="IK11" s="85"/>
      <c r="IL11" s="95" t="s">
        <v>143</v>
      </c>
      <c r="IM11" s="96">
        <f>IM7</f>
        <v>6.2</v>
      </c>
      <c r="IN11" s="96">
        <f>IN7</f>
        <v>26.6</v>
      </c>
      <c r="IO11" s="96">
        <f>IO7</f>
        <v>38.299999999999997</v>
      </c>
      <c r="IP11" s="96">
        <f>IP7</f>
        <v>27.7</v>
      </c>
      <c r="IQ11" s="96">
        <f>IQ7</f>
        <v>37.299999999999997</v>
      </c>
      <c r="IR11" s="85"/>
      <c r="IS11" s="85"/>
      <c r="IT11" s="85"/>
      <c r="IU11" s="85"/>
      <c r="IV11" s="85"/>
      <c r="IW11" s="95" t="s">
        <v>144</v>
      </c>
      <c r="IX11" s="96" t="str">
        <f>IX7</f>
        <v>-</v>
      </c>
      <c r="IY11" s="96" t="str">
        <f>IY7</f>
        <v>-</v>
      </c>
      <c r="IZ11" s="96" t="str">
        <f>IZ7</f>
        <v>-</v>
      </c>
      <c r="JA11" s="96" t="str">
        <f>JA7</f>
        <v>-</v>
      </c>
      <c r="JB11" s="96" t="str">
        <f>JB7</f>
        <v>-</v>
      </c>
      <c r="JC11" s="85"/>
      <c r="JD11" s="85"/>
      <c r="JE11" s="85"/>
      <c r="JF11" s="85"/>
      <c r="JG11" s="95" t="s">
        <v>145</v>
      </c>
      <c r="JH11" s="96" t="str">
        <f>JH7</f>
        <v>-</v>
      </c>
      <c r="JI11" s="96" t="str">
        <f>JI7</f>
        <v>-</v>
      </c>
      <c r="JJ11" s="96" t="str">
        <f>JJ7</f>
        <v>-</v>
      </c>
      <c r="JK11" s="96" t="str">
        <f>JK7</f>
        <v>-</v>
      </c>
      <c r="JL11" s="96" t="str">
        <f>JL7</f>
        <v>-</v>
      </c>
      <c r="JM11" s="85"/>
      <c r="JN11" s="85"/>
      <c r="JO11" s="85"/>
      <c r="JP11" s="85"/>
      <c r="JQ11" s="95" t="s">
        <v>140</v>
      </c>
      <c r="JR11" s="96" t="str">
        <f>JR7</f>
        <v>-</v>
      </c>
      <c r="JS11" s="96" t="str">
        <f>JS7</f>
        <v>-</v>
      </c>
      <c r="JT11" s="96" t="str">
        <f>JT7</f>
        <v>-</v>
      </c>
      <c r="JU11" s="96" t="str">
        <f>JU7</f>
        <v>-</v>
      </c>
      <c r="JV11" s="96" t="str">
        <f>JV7</f>
        <v>-</v>
      </c>
      <c r="JW11" s="85"/>
      <c r="JX11" s="85"/>
      <c r="JY11" s="85"/>
      <c r="JZ11" s="85"/>
      <c r="KA11" s="95" t="s">
        <v>146</v>
      </c>
      <c r="KB11" s="96" t="str">
        <f>KB7</f>
        <v>-</v>
      </c>
      <c r="KC11" s="96" t="str">
        <f>KC7</f>
        <v>-</v>
      </c>
      <c r="KD11" s="96" t="str">
        <f>KD7</f>
        <v>-</v>
      </c>
      <c r="KE11" s="96" t="str">
        <f>KE7</f>
        <v>-</v>
      </c>
      <c r="KF11" s="96" t="str">
        <f>KF7</f>
        <v>-</v>
      </c>
      <c r="KG11" s="85"/>
      <c r="KH11" s="85"/>
      <c r="KI11" s="85"/>
      <c r="KJ11" s="85"/>
      <c r="KK11" s="95" t="s">
        <v>147</v>
      </c>
      <c r="KL11" s="96" t="str">
        <f>KL7</f>
        <v>-</v>
      </c>
      <c r="KM11" s="96" t="str">
        <f>KM7</f>
        <v>-</v>
      </c>
      <c r="KN11" s="96" t="str">
        <f>KN7</f>
        <v>-</v>
      </c>
      <c r="KO11" s="96" t="str">
        <f>KO7</f>
        <v>-</v>
      </c>
      <c r="KP11" s="96" t="str">
        <f>KP7</f>
        <v>-</v>
      </c>
      <c r="KQ11" s="85"/>
      <c r="KR11" s="85"/>
      <c r="KS11" s="85"/>
      <c r="KT11" s="85"/>
      <c r="KU11" s="85"/>
      <c r="KV11" s="95" t="s">
        <v>140</v>
      </c>
      <c r="KW11" s="96" t="str">
        <f>KW7</f>
        <v>-</v>
      </c>
      <c r="KX11" s="96" t="str">
        <f>KX7</f>
        <v>-</v>
      </c>
      <c r="KY11" s="96" t="str">
        <f>KY7</f>
        <v>-</v>
      </c>
      <c r="KZ11" s="96" t="str">
        <f>KZ7</f>
        <v>-</v>
      </c>
      <c r="LA11" s="96" t="str">
        <f>LA7</f>
        <v>-</v>
      </c>
      <c r="LB11" s="85"/>
      <c r="LC11" s="85"/>
      <c r="LD11" s="85"/>
      <c r="LE11" s="85"/>
      <c r="LF11" s="95" t="s">
        <v>148</v>
      </c>
      <c r="LG11" s="96" t="str">
        <f>LG7</f>
        <v>-</v>
      </c>
      <c r="LH11" s="96" t="str">
        <f>LH7</f>
        <v>-</v>
      </c>
      <c r="LI11" s="96" t="str">
        <f>LI7</f>
        <v>-</v>
      </c>
      <c r="LJ11" s="96" t="str">
        <f>LJ7</f>
        <v>-</v>
      </c>
      <c r="LK11" s="96" t="str">
        <f>LK7</f>
        <v>-</v>
      </c>
      <c r="LL11" s="85"/>
      <c r="LM11" s="85"/>
      <c r="LN11" s="85"/>
      <c r="LO11" s="85"/>
      <c r="LP11" s="95" t="s">
        <v>149</v>
      </c>
      <c r="LQ11" s="96" t="str">
        <f>LQ7</f>
        <v>-</v>
      </c>
      <c r="LR11" s="96" t="str">
        <f>LR7</f>
        <v>-</v>
      </c>
      <c r="LS11" s="96" t="str">
        <f>LS7</f>
        <v>-</v>
      </c>
      <c r="LT11" s="96" t="str">
        <f>LT7</f>
        <v>-</v>
      </c>
      <c r="LU11" s="96" t="str">
        <f>LU7</f>
        <v>-</v>
      </c>
      <c r="LV11" s="85"/>
      <c r="LW11" s="85"/>
      <c r="LX11" s="85"/>
      <c r="LY11" s="85"/>
      <c r="LZ11" s="95" t="s">
        <v>150</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151</v>
      </c>
      <c r="AY12" s="96">
        <f>BD7</f>
        <v>179.6</v>
      </c>
      <c r="AZ12" s="96">
        <f>BE7</f>
        <v>164.1</v>
      </c>
      <c r="BA12" s="96">
        <f>BF7</f>
        <v>124.4</v>
      </c>
      <c r="BB12" s="96">
        <f>BG7</f>
        <v>118.8</v>
      </c>
      <c r="BC12" s="96">
        <f>BH7</f>
        <v>88.8</v>
      </c>
      <c r="BD12" s="85"/>
      <c r="BE12" s="85"/>
      <c r="BF12" s="85"/>
      <c r="BG12" s="85"/>
      <c r="BH12" s="85"/>
      <c r="BI12" s="95" t="s">
        <v>151</v>
      </c>
      <c r="BJ12" s="96">
        <f>BO7</f>
        <v>296.2</v>
      </c>
      <c r="BK12" s="96">
        <f>BP7</f>
        <v>366.9</v>
      </c>
      <c r="BL12" s="96">
        <f>BQ7</f>
        <v>324.60000000000002</v>
      </c>
      <c r="BM12" s="96">
        <f>BR7</f>
        <v>255.4</v>
      </c>
      <c r="BN12" s="96">
        <f>BS7</f>
        <v>269.8</v>
      </c>
      <c r="BO12" s="85"/>
      <c r="BP12" s="85"/>
      <c r="BQ12" s="85"/>
      <c r="BR12" s="85"/>
      <c r="BS12" s="85"/>
      <c r="BT12" s="95" t="s">
        <v>152</v>
      </c>
      <c r="BU12" s="96" t="str">
        <f>BZ7</f>
        <v>-</v>
      </c>
      <c r="BV12" s="96" t="str">
        <f>CA7</f>
        <v>-</v>
      </c>
      <c r="BW12" s="96" t="str">
        <f>CB7</f>
        <v>-</v>
      </c>
      <c r="BX12" s="96" t="str">
        <f>CC7</f>
        <v>-</v>
      </c>
      <c r="BY12" s="96" t="str">
        <f>CD7</f>
        <v>-</v>
      </c>
      <c r="BZ12" s="85"/>
      <c r="CA12" s="85"/>
      <c r="CB12" s="85"/>
      <c r="CC12" s="85"/>
      <c r="CD12" s="85"/>
      <c r="CE12" s="95" t="s">
        <v>153</v>
      </c>
      <c r="CF12" s="96">
        <f>CK7</f>
        <v>7095.7</v>
      </c>
      <c r="CG12" s="96">
        <f>CL7</f>
        <v>11717.4</v>
      </c>
      <c r="CH12" s="96">
        <f>CM7</f>
        <v>17642.5</v>
      </c>
      <c r="CI12" s="96">
        <f>CN7</f>
        <v>18815.8</v>
      </c>
      <c r="CJ12" s="96">
        <f>CO7</f>
        <v>22847.9</v>
      </c>
      <c r="CK12" s="85"/>
      <c r="CL12" s="85"/>
      <c r="CM12" s="85"/>
      <c r="CN12" s="85"/>
      <c r="CO12" s="95" t="s">
        <v>151</v>
      </c>
      <c r="CP12" s="97">
        <f>CU7</f>
        <v>120361</v>
      </c>
      <c r="CQ12" s="97">
        <f>CV7</f>
        <v>108538</v>
      </c>
      <c r="CR12" s="97">
        <f>CW7</f>
        <v>58539</v>
      </c>
      <c r="CS12" s="97">
        <f>CX7</f>
        <v>37685</v>
      </c>
      <c r="CT12" s="97">
        <f>CY7</f>
        <v>2390</v>
      </c>
      <c r="CU12" s="85"/>
      <c r="CV12" s="85"/>
      <c r="CW12" s="85"/>
      <c r="CX12" s="85"/>
      <c r="CY12" s="85"/>
      <c r="CZ12" s="95" t="s">
        <v>151</v>
      </c>
      <c r="DA12" s="96">
        <f>DF7</f>
        <v>42.7</v>
      </c>
      <c r="DB12" s="96">
        <f>DG7</f>
        <v>38.5</v>
      </c>
      <c r="DC12" s="96">
        <f>DH7</f>
        <v>37.700000000000003</v>
      </c>
      <c r="DD12" s="96">
        <f>DI7</f>
        <v>33.9</v>
      </c>
      <c r="DE12" s="96">
        <f>DJ7</f>
        <v>37.9</v>
      </c>
      <c r="DF12" s="85"/>
      <c r="DG12" s="85"/>
      <c r="DH12" s="85"/>
      <c r="DI12" s="85"/>
      <c r="DJ12" s="95" t="s">
        <v>154</v>
      </c>
      <c r="DK12" s="96">
        <f>DP7</f>
        <v>23.7</v>
      </c>
      <c r="DL12" s="96">
        <f>DQ7</f>
        <v>21.6</v>
      </c>
      <c r="DM12" s="96">
        <f>DR7</f>
        <v>13.7</v>
      </c>
      <c r="DN12" s="96">
        <f>DS7</f>
        <v>16.3</v>
      </c>
      <c r="DO12" s="96">
        <f>DT7</f>
        <v>14.2</v>
      </c>
      <c r="DP12" s="85"/>
      <c r="DQ12" s="85"/>
      <c r="DR12" s="85"/>
      <c r="DS12" s="85"/>
      <c r="DT12" s="95" t="s">
        <v>151</v>
      </c>
      <c r="DU12" s="96">
        <f>DZ7</f>
        <v>126.1</v>
      </c>
      <c r="DV12" s="96">
        <f>EA7</f>
        <v>102.3</v>
      </c>
      <c r="DW12" s="96">
        <f>EB7</f>
        <v>98.2</v>
      </c>
      <c r="DX12" s="96">
        <f>EC7</f>
        <v>100.3</v>
      </c>
      <c r="DY12" s="96">
        <f>ED7</f>
        <v>98.3</v>
      </c>
      <c r="DZ12" s="85"/>
      <c r="EA12" s="85"/>
      <c r="EB12" s="85"/>
      <c r="EC12" s="85"/>
      <c r="ED12" s="95" t="s">
        <v>151</v>
      </c>
      <c r="EE12" s="96" t="str">
        <f>EJ7</f>
        <v>-</v>
      </c>
      <c r="EF12" s="96" t="str">
        <f>EK7</f>
        <v>-</v>
      </c>
      <c r="EG12" s="96" t="str">
        <f>EL7</f>
        <v>-</v>
      </c>
      <c r="EH12" s="96" t="str">
        <f>EM7</f>
        <v>-</v>
      </c>
      <c r="EI12" s="96" t="str">
        <f>EN7</f>
        <v>-</v>
      </c>
      <c r="EJ12" s="85"/>
      <c r="EK12" s="85"/>
      <c r="EL12" s="85"/>
      <c r="EM12" s="85"/>
      <c r="EN12" s="95" t="s">
        <v>153</v>
      </c>
      <c r="EO12" s="96">
        <f>ET7</f>
        <v>22.1</v>
      </c>
      <c r="EP12" s="96">
        <f>EU7</f>
        <v>56.1</v>
      </c>
      <c r="EQ12" s="96">
        <f>EV7</f>
        <v>70.2</v>
      </c>
      <c r="ER12" s="96">
        <f>EW7</f>
        <v>73.099999999999994</v>
      </c>
      <c r="ES12" s="96">
        <f>EX7</f>
        <v>74.8</v>
      </c>
      <c r="ET12" s="85"/>
      <c r="EU12" s="85"/>
      <c r="EV12" s="85"/>
      <c r="EW12" s="85"/>
      <c r="EX12" s="85"/>
      <c r="EY12" s="95" t="s">
        <v>153</v>
      </c>
      <c r="EZ12" s="96" t="str">
        <f>IF($EZ$8,FE7,"-")</f>
        <v>-</v>
      </c>
      <c r="FA12" s="96" t="str">
        <f>IF($EZ$8,FF7,"-")</f>
        <v>-</v>
      </c>
      <c r="FB12" s="96" t="str">
        <f>IF($EZ$8,FG7,"-")</f>
        <v>-</v>
      </c>
      <c r="FC12" s="96" t="str">
        <f>IF($EZ$8,FH7,"-")</f>
        <v>-</v>
      </c>
      <c r="FD12" s="96" t="str">
        <f>IF($EZ$8,FI7,"-")</f>
        <v>-</v>
      </c>
      <c r="FE12" s="85"/>
      <c r="FF12" s="85"/>
      <c r="FG12" s="85"/>
      <c r="FH12" s="85"/>
      <c r="FI12" s="95" t="s">
        <v>153</v>
      </c>
      <c r="FJ12" s="96" t="str">
        <f>IF($FJ$8,FO7,"-")</f>
        <v>-</v>
      </c>
      <c r="FK12" s="96" t="str">
        <f>IF($FJ$8,FP7,"-")</f>
        <v>-</v>
      </c>
      <c r="FL12" s="96" t="str">
        <f>IF($FJ$8,FQ7,"-")</f>
        <v>-</v>
      </c>
      <c r="FM12" s="96" t="str">
        <f>IF($FJ$8,FR7,"-")</f>
        <v>-</v>
      </c>
      <c r="FN12" s="96" t="str">
        <f>IF($FJ$8,FS7,"-")</f>
        <v>-</v>
      </c>
      <c r="FO12" s="85"/>
      <c r="FP12" s="85"/>
      <c r="FQ12" s="85"/>
      <c r="FR12" s="85"/>
      <c r="FS12" s="95" t="s">
        <v>153</v>
      </c>
      <c r="FT12" s="96" t="str">
        <f>IF($FT$8,FY7,"-")</f>
        <v>-</v>
      </c>
      <c r="FU12" s="96" t="str">
        <f>IF($FT$8,FZ7,"-")</f>
        <v>-</v>
      </c>
      <c r="FV12" s="96" t="str">
        <f>IF($FT$8,GA7,"-")</f>
        <v>-</v>
      </c>
      <c r="FW12" s="96" t="str">
        <f>IF($FT$8,GB7,"-")</f>
        <v>-</v>
      </c>
      <c r="FX12" s="96" t="str">
        <f>IF($FT$8,GC7,"-")</f>
        <v>-</v>
      </c>
      <c r="FY12" s="85"/>
      <c r="FZ12" s="85"/>
      <c r="GA12" s="85"/>
      <c r="GB12" s="85"/>
      <c r="GC12" s="95" t="s">
        <v>153</v>
      </c>
      <c r="GD12" s="96" t="str">
        <f>IF($GD$8,GI7,"-")</f>
        <v>-</v>
      </c>
      <c r="GE12" s="96" t="str">
        <f>IF($GD$8,GJ7,"-")</f>
        <v>-</v>
      </c>
      <c r="GF12" s="96" t="str">
        <f>IF($GD$8,GK7,"-")</f>
        <v>-</v>
      </c>
      <c r="GG12" s="96" t="str">
        <f>IF($GD$8,GL7,"-")</f>
        <v>-</v>
      </c>
      <c r="GH12" s="96" t="str">
        <f>IF($GD$8,GM7,"-")</f>
        <v>-</v>
      </c>
      <c r="GI12" s="85"/>
      <c r="GJ12" s="85"/>
      <c r="GK12" s="85"/>
      <c r="GL12" s="85"/>
      <c r="GM12" s="95" t="s">
        <v>153</v>
      </c>
      <c r="GN12" s="96" t="str">
        <f>IF($GN$8,GS7,"-")</f>
        <v>-</v>
      </c>
      <c r="GO12" s="96" t="str">
        <f>IF($GN$8,GT7,"-")</f>
        <v>-</v>
      </c>
      <c r="GP12" s="96" t="str">
        <f>IF($GN$8,GU7,"-")</f>
        <v>-</v>
      </c>
      <c r="GQ12" s="96" t="str">
        <f>IF($GN$8,GV7,"-")</f>
        <v>-</v>
      </c>
      <c r="GR12" s="96" t="str">
        <f>IF($GN$8,GW7,"-")</f>
        <v>-</v>
      </c>
      <c r="GS12" s="85"/>
      <c r="GT12" s="85"/>
      <c r="GU12" s="85"/>
      <c r="GV12" s="85"/>
      <c r="GW12" s="85"/>
      <c r="GX12" s="95" t="s">
        <v>153</v>
      </c>
      <c r="GY12" s="96">
        <f>IF($GY$8,HD7,"-")</f>
        <v>51.6</v>
      </c>
      <c r="GZ12" s="96">
        <f>IF($GY$8,HE7,"-")</f>
        <v>49.8</v>
      </c>
      <c r="HA12" s="96">
        <f>IF($GY$8,HF7,"-")</f>
        <v>50.3</v>
      </c>
      <c r="HB12" s="96">
        <f>IF($GY$8,HG7,"-")</f>
        <v>47.9</v>
      </c>
      <c r="HC12" s="96">
        <f>IF($GY$8,HH7,"-")</f>
        <v>54</v>
      </c>
      <c r="HD12" s="85"/>
      <c r="HE12" s="85"/>
      <c r="HF12" s="85"/>
      <c r="HG12" s="85"/>
      <c r="HH12" s="95" t="s">
        <v>153</v>
      </c>
      <c r="HI12" s="96">
        <f>IF($HI$8,HN7,"-")</f>
        <v>8.5</v>
      </c>
      <c r="HJ12" s="96">
        <f>IF($HI$8,HO7,"-")</f>
        <v>11.5</v>
      </c>
      <c r="HK12" s="96">
        <f>IF($HI$8,HP7,"-")</f>
        <v>5.2</v>
      </c>
      <c r="HL12" s="96">
        <f>IF($HI$8,HQ7,"-")</f>
        <v>13</v>
      </c>
      <c r="HM12" s="96">
        <f>IF($HI$8,HR7,"-")</f>
        <v>8.9</v>
      </c>
      <c r="HN12" s="85"/>
      <c r="HO12" s="85"/>
      <c r="HP12" s="85"/>
      <c r="HQ12" s="85"/>
      <c r="HR12" s="95" t="s">
        <v>153</v>
      </c>
      <c r="HS12" s="96">
        <f>IF($HS$8,HX7,"-")</f>
        <v>58.5</v>
      </c>
      <c r="HT12" s="96">
        <f>IF($HS$8,HY7,"-")</f>
        <v>34.5</v>
      </c>
      <c r="HU12" s="96">
        <f>IF($HS$8,HZ7,"-")</f>
        <v>26.3</v>
      </c>
      <c r="HV12" s="96">
        <f>IF($HS$8,IA7,"-")</f>
        <v>24.5</v>
      </c>
      <c r="HW12" s="96">
        <f>IF($HS$8,IB7,"-")</f>
        <v>15.2</v>
      </c>
      <c r="HX12" s="85"/>
      <c r="HY12" s="85"/>
      <c r="HZ12" s="85"/>
      <c r="IA12" s="85"/>
      <c r="IB12" s="95" t="s">
        <v>153</v>
      </c>
      <c r="IC12" s="96" t="str">
        <f>IF($IC$8,IH7,"-")</f>
        <v>-</v>
      </c>
      <c r="ID12" s="96" t="str">
        <f>IF($IC$8,II7,"-")</f>
        <v>-</v>
      </c>
      <c r="IE12" s="96" t="str">
        <f>IF($IC$8,IJ7,"-")</f>
        <v>-</v>
      </c>
      <c r="IF12" s="96" t="str">
        <f>IF($IC$8,IK7,"-")</f>
        <v>-</v>
      </c>
      <c r="IG12" s="96" t="str">
        <f>IF($IC$8,IL7,"-")</f>
        <v>-</v>
      </c>
      <c r="IH12" s="85"/>
      <c r="II12" s="85"/>
      <c r="IJ12" s="85"/>
      <c r="IK12" s="85"/>
      <c r="IL12" s="95" t="s">
        <v>153</v>
      </c>
      <c r="IM12" s="96">
        <f>IF($IM$8,IR7,"-")</f>
        <v>7.1</v>
      </c>
      <c r="IN12" s="96">
        <f>IF($IM$8,IS7,"-")</f>
        <v>40.700000000000003</v>
      </c>
      <c r="IO12" s="96">
        <f>IF($IM$8,IT7,"-")</f>
        <v>52.3</v>
      </c>
      <c r="IP12" s="96">
        <f>IF($IM$8,IU7,"-")</f>
        <v>52.8</v>
      </c>
      <c r="IQ12" s="96">
        <f>IF($IM$8,IV7,"-")</f>
        <v>51.2</v>
      </c>
      <c r="IR12" s="85"/>
      <c r="IS12" s="85"/>
      <c r="IT12" s="85"/>
      <c r="IU12" s="85"/>
      <c r="IV12" s="85"/>
      <c r="IW12" s="95" t="s">
        <v>153</v>
      </c>
      <c r="IX12" s="96" t="str">
        <f>IF($IX$8,JC7,"-")</f>
        <v>-</v>
      </c>
      <c r="IY12" s="96" t="str">
        <f>IF($IX$8,JD7,"-")</f>
        <v>-</v>
      </c>
      <c r="IZ12" s="96" t="str">
        <f>IF($IX$8,JE7,"-")</f>
        <v>-</v>
      </c>
      <c r="JA12" s="96" t="str">
        <f>IF($IX$8,JF7,"-")</f>
        <v>-</v>
      </c>
      <c r="JB12" s="96" t="str">
        <f>IF($IX$8,JG7,"-")</f>
        <v>-</v>
      </c>
      <c r="JC12" s="85"/>
      <c r="JD12" s="85"/>
      <c r="JE12" s="85"/>
      <c r="JF12" s="85"/>
      <c r="JG12" s="95" t="s">
        <v>153</v>
      </c>
      <c r="JH12" s="96" t="str">
        <f>IF($JH$8,JM7,"-")</f>
        <v>-</v>
      </c>
      <c r="JI12" s="96" t="str">
        <f>IF($JH$8,JN7,"-")</f>
        <v>-</v>
      </c>
      <c r="JJ12" s="96" t="str">
        <f>IF($JH$8,JO7,"-")</f>
        <v>-</v>
      </c>
      <c r="JK12" s="96" t="str">
        <f>IF($JH$8,JP7,"-")</f>
        <v>-</v>
      </c>
      <c r="JL12" s="96" t="str">
        <f>IF($JH$8,JQ7,"-")</f>
        <v>-</v>
      </c>
      <c r="JM12" s="85"/>
      <c r="JN12" s="85"/>
      <c r="JO12" s="85"/>
      <c r="JP12" s="85"/>
      <c r="JQ12" s="95" t="s">
        <v>153</v>
      </c>
      <c r="JR12" s="96" t="str">
        <f>IF($JR$8,JW7,"-")</f>
        <v>-</v>
      </c>
      <c r="JS12" s="96" t="str">
        <f>IF($JR$8,JX7,"-")</f>
        <v>-</v>
      </c>
      <c r="JT12" s="96" t="str">
        <f>IF($JR$8,JY7,"-")</f>
        <v>-</v>
      </c>
      <c r="JU12" s="96" t="str">
        <f>IF($JR$8,JZ7,"-")</f>
        <v>-</v>
      </c>
      <c r="JV12" s="96" t="str">
        <f>IF($JR$8,KA7,"-")</f>
        <v>-</v>
      </c>
      <c r="JW12" s="85"/>
      <c r="JX12" s="85"/>
      <c r="JY12" s="85"/>
      <c r="JZ12" s="85"/>
      <c r="KA12" s="95" t="s">
        <v>153</v>
      </c>
      <c r="KB12" s="96" t="str">
        <f>IF($KB$8,KG7,"-")</f>
        <v>-</v>
      </c>
      <c r="KC12" s="96" t="str">
        <f>IF($KB$8,KH7,"-")</f>
        <v>-</v>
      </c>
      <c r="KD12" s="96" t="str">
        <f>IF($KB$8,KI7,"-")</f>
        <v>-</v>
      </c>
      <c r="KE12" s="96" t="str">
        <f>IF($KB$8,KJ7,"-")</f>
        <v>-</v>
      </c>
      <c r="KF12" s="96" t="str">
        <f>IF($KB$8,KK7,"-")</f>
        <v>-</v>
      </c>
      <c r="KG12" s="85"/>
      <c r="KH12" s="85"/>
      <c r="KI12" s="85"/>
      <c r="KJ12" s="85"/>
      <c r="KK12" s="95" t="s">
        <v>153</v>
      </c>
      <c r="KL12" s="96" t="str">
        <f>IF($KL$8,KQ7,"-")</f>
        <v>-</v>
      </c>
      <c r="KM12" s="96" t="str">
        <f>IF($KL$8,KR7,"-")</f>
        <v>-</v>
      </c>
      <c r="KN12" s="96" t="str">
        <f>IF($KL$8,KS7,"-")</f>
        <v>-</v>
      </c>
      <c r="KO12" s="96" t="str">
        <f>IF($KL$8,KT7,"-")</f>
        <v>-</v>
      </c>
      <c r="KP12" s="96" t="str">
        <f>IF($KL$8,KU7,"-")</f>
        <v>-</v>
      </c>
      <c r="KQ12" s="85"/>
      <c r="KR12" s="85"/>
      <c r="KS12" s="85"/>
      <c r="KT12" s="85"/>
      <c r="KU12" s="85"/>
      <c r="KV12" s="95" t="s">
        <v>153</v>
      </c>
      <c r="KW12" s="96" t="str">
        <f>IF($KW$8,LB7,"-")</f>
        <v>-</v>
      </c>
      <c r="KX12" s="96" t="str">
        <f>IF($KW$8,LC7,"-")</f>
        <v>-</v>
      </c>
      <c r="KY12" s="96" t="str">
        <f>IF($KW$8,LD7,"-")</f>
        <v>-</v>
      </c>
      <c r="KZ12" s="96" t="str">
        <f>IF($KW$8,LE7,"-")</f>
        <v>-</v>
      </c>
      <c r="LA12" s="96" t="str">
        <f>IF($KW$8,LF7,"-")</f>
        <v>-</v>
      </c>
      <c r="LB12" s="85"/>
      <c r="LC12" s="85"/>
      <c r="LD12" s="85"/>
      <c r="LE12" s="85"/>
      <c r="LF12" s="95" t="s">
        <v>153</v>
      </c>
      <c r="LG12" s="96" t="str">
        <f>IF($LG$8,LL7,"-")</f>
        <v>-</v>
      </c>
      <c r="LH12" s="96" t="str">
        <f>IF($LG$8,LM7,"-")</f>
        <v>-</v>
      </c>
      <c r="LI12" s="96" t="str">
        <f>IF($LG$8,LN7,"-")</f>
        <v>-</v>
      </c>
      <c r="LJ12" s="96" t="str">
        <f>IF($LG$8,LO7,"-")</f>
        <v>-</v>
      </c>
      <c r="LK12" s="96" t="str">
        <f>IF($LG$8,LP7,"-")</f>
        <v>-</v>
      </c>
      <c r="LL12" s="85"/>
      <c r="LM12" s="85"/>
      <c r="LN12" s="85"/>
      <c r="LO12" s="85"/>
      <c r="LP12" s="95" t="s">
        <v>153</v>
      </c>
      <c r="LQ12" s="96" t="str">
        <f>IF($LQ$8,LV7,"-")</f>
        <v>-</v>
      </c>
      <c r="LR12" s="96" t="str">
        <f>IF($LQ$8,LW7,"-")</f>
        <v>-</v>
      </c>
      <c r="LS12" s="96" t="str">
        <f>IF($LQ$8,LX7,"-")</f>
        <v>-</v>
      </c>
      <c r="LT12" s="96" t="str">
        <f>IF($LQ$8,LY7,"-")</f>
        <v>-</v>
      </c>
      <c r="LU12" s="96" t="str">
        <f>IF($LQ$8,LZ7,"-")</f>
        <v>-</v>
      </c>
      <c r="LV12" s="85"/>
      <c r="LW12" s="85"/>
      <c r="LX12" s="85"/>
      <c r="LY12" s="85"/>
      <c r="LZ12" s="95" t="s">
        <v>153</v>
      </c>
      <c r="MA12" s="96" t="str">
        <f>IF($MA$8,MF7,"-")</f>
        <v>-</v>
      </c>
      <c r="MB12" s="96" t="str">
        <f>IF($MA$8,MG7,"-")</f>
        <v>-</v>
      </c>
      <c r="MC12" s="96" t="str">
        <f>IF($MA$8,MH7,"-")</f>
        <v>-</v>
      </c>
      <c r="MD12" s="96" t="str">
        <f>IF($MA$8,MI7,"-")</f>
        <v>-</v>
      </c>
      <c r="ME12" s="96" t="str">
        <f>IF($MA$8,MJ7,"-")</f>
        <v>-</v>
      </c>
      <c r="MF12" s="85"/>
      <c r="MG12" s="85"/>
      <c r="MH12" s="85"/>
      <c r="MI12" s="85"/>
      <c r="MJ12" s="95" t="s">
        <v>153</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155</v>
      </c>
      <c r="AY13" s="96">
        <f>$BI$7</f>
        <v>100</v>
      </c>
      <c r="AZ13" s="96">
        <f>$BI$7</f>
        <v>100</v>
      </c>
      <c r="BA13" s="96">
        <f>$BI$7</f>
        <v>100</v>
      </c>
      <c r="BB13" s="96">
        <f>$BI$7</f>
        <v>100</v>
      </c>
      <c r="BC13" s="96">
        <f>$BI$7</f>
        <v>100</v>
      </c>
      <c r="BD13" s="85"/>
      <c r="BE13" s="85"/>
      <c r="BF13" s="85"/>
      <c r="BG13" s="85"/>
      <c r="BH13" s="85"/>
      <c r="BI13" s="95" t="s">
        <v>155</v>
      </c>
      <c r="BJ13" s="96">
        <f>$BT$7</f>
        <v>100</v>
      </c>
      <c r="BK13" s="96">
        <f>$BT$7</f>
        <v>100</v>
      </c>
      <c r="BL13" s="96">
        <f>$BT$7</f>
        <v>100</v>
      </c>
      <c r="BM13" s="96">
        <f>$BT$7</f>
        <v>100</v>
      </c>
      <c r="BN13" s="96">
        <f>$BT$7</f>
        <v>100</v>
      </c>
      <c r="BO13" s="85"/>
      <c r="BP13" s="85"/>
      <c r="BQ13" s="85"/>
      <c r="BR13" s="85"/>
      <c r="BS13" s="85"/>
      <c r="BT13" s="95" t="s">
        <v>155</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156</v>
      </c>
      <c r="C14" s="100"/>
      <c r="D14" s="101"/>
      <c r="E14" s="100"/>
      <c r="F14" s="205" t="s">
        <v>157</v>
      </c>
      <c r="G14" s="205"/>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4" t="s">
        <v>158</v>
      </c>
      <c r="C15" s="204"/>
      <c r="D15" s="101"/>
      <c r="E15" s="98">
        <v>1</v>
      </c>
      <c r="F15" s="204" t="s">
        <v>159</v>
      </c>
      <c r="G15" s="204"/>
      <c r="H15" s="103" t="s">
        <v>160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161</v>
      </c>
      <c r="AY15" s="104"/>
      <c r="AZ15" s="104"/>
      <c r="BA15" s="104"/>
      <c r="BB15" s="104"/>
      <c r="BC15" s="104"/>
      <c r="BD15" s="101"/>
      <c r="BE15" s="101"/>
      <c r="BF15" s="101"/>
      <c r="BG15" s="101"/>
      <c r="BH15" s="101"/>
      <c r="BI15" s="102" t="s">
        <v>161</v>
      </c>
      <c r="BJ15" s="104"/>
      <c r="BK15" s="104"/>
      <c r="BL15" s="104"/>
      <c r="BM15" s="104"/>
      <c r="BN15" s="104"/>
      <c r="BO15" s="101"/>
      <c r="BP15" s="101"/>
      <c r="BQ15" s="101"/>
      <c r="BR15" s="101"/>
      <c r="BS15" s="101"/>
      <c r="BT15" s="102" t="s">
        <v>161</v>
      </c>
      <c r="BU15" s="104"/>
      <c r="BV15" s="104"/>
      <c r="BW15" s="104"/>
      <c r="BX15" s="104"/>
      <c r="BY15" s="104"/>
      <c r="BZ15" s="101"/>
      <c r="CA15" s="101"/>
      <c r="CB15" s="101"/>
      <c r="CC15" s="101"/>
      <c r="CD15" s="101"/>
      <c r="CE15" s="102" t="s">
        <v>161</v>
      </c>
      <c r="CF15" s="104"/>
      <c r="CG15" s="104"/>
      <c r="CH15" s="104"/>
      <c r="CI15" s="104"/>
      <c r="CJ15" s="104"/>
      <c r="CK15" s="101"/>
      <c r="CL15" s="101"/>
      <c r="CM15" s="101"/>
      <c r="CN15" s="101"/>
      <c r="CO15" s="102" t="s">
        <v>161</v>
      </c>
      <c r="CP15" s="104"/>
      <c r="CQ15" s="104"/>
      <c r="CR15" s="104"/>
      <c r="CS15" s="104"/>
      <c r="CT15" s="104"/>
      <c r="CU15" s="101"/>
      <c r="CV15" s="101"/>
      <c r="CW15" s="101"/>
      <c r="CX15" s="101"/>
      <c r="CY15" s="101"/>
      <c r="CZ15" s="102" t="s">
        <v>161</v>
      </c>
      <c r="DA15" s="104"/>
      <c r="DB15" s="104"/>
      <c r="DC15" s="104"/>
      <c r="DD15" s="104"/>
      <c r="DE15" s="104"/>
      <c r="DF15" s="101"/>
      <c r="DG15" s="101"/>
      <c r="DH15" s="101"/>
      <c r="DI15" s="101"/>
      <c r="DJ15" s="102" t="s">
        <v>161</v>
      </c>
      <c r="DK15" s="104"/>
      <c r="DL15" s="104"/>
      <c r="DM15" s="104"/>
      <c r="DN15" s="104"/>
      <c r="DO15" s="104"/>
      <c r="DP15" s="101"/>
      <c r="DQ15" s="101"/>
      <c r="DR15" s="101"/>
      <c r="DS15" s="101"/>
      <c r="DT15" s="102" t="s">
        <v>161</v>
      </c>
      <c r="DU15" s="104"/>
      <c r="DV15" s="104"/>
      <c r="DW15" s="104"/>
      <c r="DX15" s="104"/>
      <c r="DY15" s="104"/>
      <c r="DZ15" s="101"/>
      <c r="EA15" s="101"/>
      <c r="EB15" s="101"/>
      <c r="EC15" s="101"/>
      <c r="ED15" s="102" t="s">
        <v>161</v>
      </c>
      <c r="EE15" s="104"/>
      <c r="EF15" s="104"/>
      <c r="EG15" s="104"/>
      <c r="EH15" s="104"/>
      <c r="EI15" s="104"/>
      <c r="EJ15" s="101"/>
      <c r="EK15" s="101"/>
      <c r="EL15" s="101"/>
      <c r="EM15" s="101"/>
      <c r="EN15" s="102" t="s">
        <v>161</v>
      </c>
      <c r="EO15" s="104"/>
      <c r="EP15" s="104"/>
      <c r="EQ15" s="104"/>
      <c r="ER15" s="104"/>
      <c r="ES15" s="104"/>
      <c r="ET15" s="101"/>
      <c r="EU15" s="101"/>
      <c r="EV15" s="101"/>
      <c r="EW15" s="101"/>
      <c r="EX15" s="101"/>
      <c r="EY15" s="102" t="s">
        <v>161</v>
      </c>
      <c r="EZ15" s="104"/>
      <c r="FA15" s="104"/>
      <c r="FB15" s="104"/>
      <c r="FC15" s="104"/>
      <c r="FD15" s="104"/>
      <c r="FE15" s="101"/>
      <c r="FF15" s="101"/>
      <c r="FG15" s="101"/>
      <c r="FH15" s="101"/>
      <c r="FI15" s="102" t="s">
        <v>161</v>
      </c>
      <c r="FJ15" s="104"/>
      <c r="FK15" s="104"/>
      <c r="FL15" s="104"/>
      <c r="FM15" s="104"/>
      <c r="FN15" s="104"/>
      <c r="FO15" s="101"/>
      <c r="FP15" s="101"/>
      <c r="FQ15" s="101"/>
      <c r="FR15" s="101"/>
      <c r="FS15" s="102" t="s">
        <v>161</v>
      </c>
      <c r="FT15" s="104"/>
      <c r="FU15" s="104"/>
      <c r="FV15" s="104"/>
      <c r="FW15" s="104"/>
      <c r="FX15" s="104"/>
      <c r="FY15" s="101"/>
      <c r="FZ15" s="101"/>
      <c r="GA15" s="101"/>
      <c r="GB15" s="101"/>
      <c r="GC15" s="102" t="s">
        <v>161</v>
      </c>
      <c r="GD15" s="104"/>
      <c r="GE15" s="104"/>
      <c r="GF15" s="104"/>
      <c r="GG15" s="104"/>
      <c r="GH15" s="104"/>
      <c r="GI15" s="101"/>
      <c r="GJ15" s="101"/>
      <c r="GK15" s="101"/>
      <c r="GL15" s="101"/>
      <c r="GM15" s="102" t="s">
        <v>161</v>
      </c>
      <c r="GN15" s="104"/>
      <c r="GO15" s="104"/>
      <c r="GP15" s="104"/>
      <c r="GQ15" s="104"/>
      <c r="GR15" s="104"/>
      <c r="GS15" s="101"/>
      <c r="GT15" s="101"/>
      <c r="GU15" s="101"/>
      <c r="GV15" s="101"/>
      <c r="GW15" s="101"/>
      <c r="GX15" s="102" t="s">
        <v>161</v>
      </c>
      <c r="GY15" s="104"/>
      <c r="GZ15" s="104"/>
      <c r="HA15" s="104"/>
      <c r="HB15" s="104"/>
      <c r="HC15" s="104"/>
      <c r="HD15" s="101"/>
      <c r="HE15" s="101"/>
      <c r="HF15" s="101"/>
      <c r="HG15" s="101"/>
      <c r="HH15" s="102" t="s">
        <v>161</v>
      </c>
      <c r="HI15" s="104"/>
      <c r="HJ15" s="104"/>
      <c r="HK15" s="104"/>
      <c r="HL15" s="104"/>
      <c r="HM15" s="104"/>
      <c r="HN15" s="101"/>
      <c r="HO15" s="101"/>
      <c r="HP15" s="101"/>
      <c r="HQ15" s="101"/>
      <c r="HR15" s="102" t="s">
        <v>161</v>
      </c>
      <c r="HS15" s="104"/>
      <c r="HT15" s="104"/>
      <c r="HU15" s="104"/>
      <c r="HV15" s="104"/>
      <c r="HW15" s="104"/>
      <c r="HX15" s="101"/>
      <c r="HY15" s="101"/>
      <c r="HZ15" s="101"/>
      <c r="IA15" s="101"/>
      <c r="IB15" s="102" t="s">
        <v>161</v>
      </c>
      <c r="IC15" s="104"/>
      <c r="ID15" s="104"/>
      <c r="IE15" s="104"/>
      <c r="IF15" s="104"/>
      <c r="IG15" s="104"/>
      <c r="IH15" s="101"/>
      <c r="II15" s="101"/>
      <c r="IJ15" s="101"/>
      <c r="IK15" s="101"/>
      <c r="IL15" s="102" t="s">
        <v>161</v>
      </c>
      <c r="IM15" s="104"/>
      <c r="IN15" s="104"/>
      <c r="IO15" s="104"/>
      <c r="IP15" s="104"/>
      <c r="IQ15" s="104"/>
      <c r="IR15" s="101"/>
      <c r="IS15" s="101"/>
      <c r="IT15" s="101"/>
      <c r="IU15" s="101"/>
      <c r="IV15" s="101"/>
      <c r="IW15" s="102" t="s">
        <v>161</v>
      </c>
      <c r="IX15" s="104"/>
      <c r="IY15" s="104"/>
      <c r="IZ15" s="104"/>
      <c r="JA15" s="104"/>
      <c r="JB15" s="104"/>
      <c r="JC15" s="101"/>
      <c r="JD15" s="101"/>
      <c r="JE15" s="101"/>
      <c r="JF15" s="101"/>
      <c r="JG15" s="102" t="s">
        <v>161</v>
      </c>
      <c r="JH15" s="104"/>
      <c r="JI15" s="104"/>
      <c r="JJ15" s="104"/>
      <c r="JK15" s="104"/>
      <c r="JL15" s="104"/>
      <c r="JM15" s="101"/>
      <c r="JN15" s="101"/>
      <c r="JO15" s="101"/>
      <c r="JP15" s="101"/>
      <c r="JQ15" s="102" t="s">
        <v>161</v>
      </c>
      <c r="JR15" s="104"/>
      <c r="JS15" s="104"/>
      <c r="JT15" s="104"/>
      <c r="JU15" s="104"/>
      <c r="JV15" s="104"/>
      <c r="JW15" s="101"/>
      <c r="JX15" s="101"/>
      <c r="JY15" s="101"/>
      <c r="JZ15" s="101"/>
      <c r="KA15" s="102" t="s">
        <v>161</v>
      </c>
      <c r="KB15" s="104"/>
      <c r="KC15" s="104"/>
      <c r="KD15" s="104"/>
      <c r="KE15" s="104"/>
      <c r="KF15" s="104"/>
      <c r="KG15" s="101"/>
      <c r="KH15" s="101"/>
      <c r="KI15" s="101"/>
      <c r="KJ15" s="101"/>
      <c r="KK15" s="102" t="s">
        <v>161</v>
      </c>
      <c r="KL15" s="104"/>
      <c r="KM15" s="104"/>
      <c r="KN15" s="104"/>
      <c r="KO15" s="104"/>
      <c r="KP15" s="104"/>
      <c r="KQ15" s="101"/>
      <c r="KR15" s="101"/>
      <c r="KS15" s="101"/>
      <c r="KT15" s="101"/>
      <c r="KU15" s="101"/>
      <c r="KV15" s="102" t="s">
        <v>161</v>
      </c>
      <c r="KW15" s="104"/>
      <c r="KX15" s="104"/>
      <c r="KY15" s="104"/>
      <c r="KZ15" s="104"/>
      <c r="LA15" s="104"/>
      <c r="LB15" s="101"/>
      <c r="LC15" s="101"/>
      <c r="LD15" s="101"/>
      <c r="LE15" s="101"/>
      <c r="LF15" s="102" t="s">
        <v>161</v>
      </c>
      <c r="LG15" s="104"/>
      <c r="LH15" s="104"/>
      <c r="LI15" s="104"/>
      <c r="LJ15" s="104"/>
      <c r="LK15" s="104"/>
      <c r="LL15" s="101"/>
      <c r="LM15" s="101"/>
      <c r="LN15" s="101"/>
      <c r="LO15" s="101"/>
      <c r="LP15" s="102" t="s">
        <v>161</v>
      </c>
      <c r="LQ15" s="104"/>
      <c r="LR15" s="104"/>
      <c r="LS15" s="104"/>
      <c r="LT15" s="104"/>
      <c r="LU15" s="104"/>
      <c r="LV15" s="101"/>
      <c r="LW15" s="101"/>
      <c r="LX15" s="101"/>
      <c r="LY15" s="101"/>
      <c r="LZ15" s="102" t="s">
        <v>161</v>
      </c>
      <c r="MA15" s="104"/>
      <c r="MB15" s="104"/>
      <c r="MC15" s="104"/>
      <c r="MD15" s="104"/>
      <c r="ME15" s="104"/>
      <c r="MF15" s="101"/>
      <c r="MG15" s="101"/>
      <c r="MH15" s="101"/>
      <c r="MI15" s="101"/>
      <c r="MJ15" s="102" t="s">
        <v>161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4" t="s">
        <v>162</v>
      </c>
      <c r="C16" s="204"/>
      <c r="D16" s="101"/>
      <c r="E16" s="98">
        <f>E15+1</f>
        <v>2</v>
      </c>
      <c r="F16" s="204" t="s">
        <v>14</v>
      </c>
      <c r="G16" s="204"/>
      <c r="H16" s="103" t="s">
        <v>163</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4" t="s">
        <v>164</v>
      </c>
      <c r="C17" s="204"/>
      <c r="D17" s="101"/>
      <c r="E17" s="98">
        <f t="shared" ref="E17" si="8">E16+1</f>
        <v>3</v>
      </c>
      <c r="F17" s="204" t="s">
        <v>165</v>
      </c>
      <c r="G17" s="204"/>
      <c r="H17" s="103" t="s">
        <v>166</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167</v>
      </c>
      <c r="AY17" s="107">
        <f>IF(AY7="-",NA(),AY7)</f>
        <v>476.9</v>
      </c>
      <c r="AZ17" s="107">
        <f t="shared" ref="AZ17:BC17" si="9">IF(AZ7="-",NA(),AZ7)</f>
        <v>955.1</v>
      </c>
      <c r="BA17" s="107">
        <f t="shared" si="9"/>
        <v>127.9</v>
      </c>
      <c r="BB17" s="107">
        <f t="shared" si="9"/>
        <v>131.69999999999999</v>
      </c>
      <c r="BC17" s="107">
        <f t="shared" si="9"/>
        <v>94</v>
      </c>
      <c r="BD17" s="101"/>
      <c r="BE17" s="101"/>
      <c r="BF17" s="101"/>
      <c r="BG17" s="101"/>
      <c r="BH17" s="101"/>
      <c r="BI17" s="106" t="s">
        <v>167</v>
      </c>
      <c r="BJ17" s="107">
        <f>IF(BJ7="-",NA(),BJ7)</f>
        <v>2147.8000000000002</v>
      </c>
      <c r="BK17" s="107">
        <f t="shared" ref="BK17:BN17" si="10">IF(BK7="-",NA(),BK7)</f>
        <v>4390.5</v>
      </c>
      <c r="BL17" s="107">
        <f t="shared" si="10"/>
        <v>1613.8</v>
      </c>
      <c r="BM17" s="107">
        <f t="shared" si="10"/>
        <v>765.7</v>
      </c>
      <c r="BN17" s="107">
        <f t="shared" si="10"/>
        <v>1051.5999999999999</v>
      </c>
      <c r="BO17" s="101"/>
      <c r="BP17" s="101"/>
      <c r="BQ17" s="101"/>
      <c r="BR17" s="101"/>
      <c r="BS17" s="101"/>
      <c r="BT17" s="106" t="s">
        <v>167</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167</v>
      </c>
      <c r="CF17" s="107">
        <f>IF(CF7="-",NA(),CF7)</f>
        <v>1830</v>
      </c>
      <c r="CG17" s="107">
        <f t="shared" ref="CG17:CJ17" si="12">IF(CG7="-",NA(),CG7)</f>
        <v>1994.6</v>
      </c>
      <c r="CH17" s="107">
        <f t="shared" si="12"/>
        <v>15187.8</v>
      </c>
      <c r="CI17" s="107">
        <f t="shared" si="12"/>
        <v>13909.4</v>
      </c>
      <c r="CJ17" s="107">
        <f t="shared" si="12"/>
        <v>15002.1</v>
      </c>
      <c r="CK17" s="101"/>
      <c r="CL17" s="101"/>
      <c r="CM17" s="101"/>
      <c r="CN17" s="101"/>
      <c r="CO17" s="106" t="s">
        <v>167</v>
      </c>
      <c r="CP17" s="108">
        <f>IF(CP7="-",NA(),CP7)</f>
        <v>523807</v>
      </c>
      <c r="CQ17" s="108">
        <f t="shared" ref="CQ17:CT17" si="13">IF(CQ7="-",NA(),CQ7)</f>
        <v>1144869</v>
      </c>
      <c r="CR17" s="108">
        <f t="shared" si="13"/>
        <v>345991</v>
      </c>
      <c r="CS17" s="108">
        <f t="shared" si="13"/>
        <v>278444</v>
      </c>
      <c r="CT17" s="108">
        <f t="shared" si="13"/>
        <v>44098</v>
      </c>
      <c r="CU17" s="101"/>
      <c r="CV17" s="101"/>
      <c r="CW17" s="101"/>
      <c r="CX17" s="101"/>
      <c r="CY17" s="101"/>
      <c r="CZ17" s="106" t="s">
        <v>167</v>
      </c>
      <c r="DA17" s="107">
        <f>IF(DA7="-",NA(),DA7)</f>
        <v>59.2</v>
      </c>
      <c r="DB17" s="107">
        <f t="shared" ref="DB17:DE17" si="14">IF(DB7="-",NA(),DB7)</f>
        <v>57.6</v>
      </c>
      <c r="DC17" s="107">
        <f t="shared" si="14"/>
        <v>55.4</v>
      </c>
      <c r="DD17" s="107">
        <f t="shared" si="14"/>
        <v>46.3</v>
      </c>
      <c r="DE17" s="107">
        <f t="shared" si="14"/>
        <v>54.6</v>
      </c>
      <c r="DF17" s="101"/>
      <c r="DG17" s="101"/>
      <c r="DH17" s="101"/>
      <c r="DI17" s="101"/>
      <c r="DJ17" s="106" t="s">
        <v>167</v>
      </c>
      <c r="DK17" s="107">
        <f>IF(DK7="-",NA(),DK7)</f>
        <v>0</v>
      </c>
      <c r="DL17" s="107">
        <f t="shared" ref="DL17:DO17" si="15">IF(DL7="-",NA(),DL7)</f>
        <v>0</v>
      </c>
      <c r="DM17" s="107">
        <f t="shared" si="15"/>
        <v>0</v>
      </c>
      <c r="DN17" s="107">
        <f t="shared" si="15"/>
        <v>0</v>
      </c>
      <c r="DO17" s="107">
        <f t="shared" si="15"/>
        <v>0</v>
      </c>
      <c r="DP17" s="101"/>
      <c r="DQ17" s="101"/>
      <c r="DR17" s="101"/>
      <c r="DS17" s="101"/>
      <c r="DT17" s="106" t="s">
        <v>167</v>
      </c>
      <c r="DU17" s="107">
        <f>IF(DU7="-",NA(),DU7)</f>
        <v>181.4</v>
      </c>
      <c r="DV17" s="107">
        <f t="shared" ref="DV17:DY17" si="16">IF(DV7="-",NA(),DV7)</f>
        <v>78.099999999999994</v>
      </c>
      <c r="DW17" s="107">
        <f t="shared" si="16"/>
        <v>72.7</v>
      </c>
      <c r="DX17" s="107">
        <f t="shared" si="16"/>
        <v>98.9</v>
      </c>
      <c r="DY17" s="107">
        <f t="shared" si="16"/>
        <v>82.6</v>
      </c>
      <c r="DZ17" s="101"/>
      <c r="EA17" s="101"/>
      <c r="EB17" s="101"/>
      <c r="EC17" s="101"/>
      <c r="ED17" s="106" t="s">
        <v>167</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167</v>
      </c>
      <c r="EO17" s="107">
        <f>IF(EO7="-",NA(),EO7)</f>
        <v>6.2</v>
      </c>
      <c r="EP17" s="107">
        <f t="shared" ref="EP17:ES17" si="18">IF(EP7="-",NA(),EP7)</f>
        <v>26.6</v>
      </c>
      <c r="EQ17" s="107">
        <f t="shared" si="18"/>
        <v>38.299999999999997</v>
      </c>
      <c r="ER17" s="107">
        <f t="shared" si="18"/>
        <v>27.7</v>
      </c>
      <c r="ES17" s="107">
        <f t="shared" si="18"/>
        <v>37.299999999999997</v>
      </c>
      <c r="ET17" s="101"/>
      <c r="EU17" s="101"/>
      <c r="EV17" s="101"/>
      <c r="EW17" s="101"/>
      <c r="EX17" s="101"/>
      <c r="EY17" s="106" t="s">
        <v>167</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167</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167</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167</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167</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167</v>
      </c>
      <c r="GY17" s="107">
        <f>IF(GY7="-",NA(),GY7)</f>
        <v>59.2</v>
      </c>
      <c r="GZ17" s="107">
        <f t="shared" ref="GZ17:HC17" si="24">IF(GZ7="-",NA(),GZ7)</f>
        <v>57.6</v>
      </c>
      <c r="HA17" s="107">
        <f t="shared" si="24"/>
        <v>55.4</v>
      </c>
      <c r="HB17" s="107">
        <f t="shared" si="24"/>
        <v>46.3</v>
      </c>
      <c r="HC17" s="107">
        <f t="shared" si="24"/>
        <v>54.6</v>
      </c>
      <c r="HD17" s="101"/>
      <c r="HE17" s="101"/>
      <c r="HF17" s="101"/>
      <c r="HG17" s="101"/>
      <c r="HH17" s="106" t="s">
        <v>167</v>
      </c>
      <c r="HI17" s="107">
        <f>IF(HI7="-",NA(),HI7)</f>
        <v>0</v>
      </c>
      <c r="HJ17" s="107">
        <f t="shared" ref="HJ17:HM17" si="25">IF(HJ7="-",NA(),HJ7)</f>
        <v>0</v>
      </c>
      <c r="HK17" s="107">
        <f t="shared" si="25"/>
        <v>0</v>
      </c>
      <c r="HL17" s="107">
        <f t="shared" si="25"/>
        <v>0</v>
      </c>
      <c r="HM17" s="107">
        <f t="shared" si="25"/>
        <v>0</v>
      </c>
      <c r="HN17" s="101"/>
      <c r="HO17" s="101"/>
      <c r="HP17" s="101"/>
      <c r="HQ17" s="101"/>
      <c r="HR17" s="106" t="s">
        <v>167</v>
      </c>
      <c r="HS17" s="107">
        <f>IF(HS7="-",NA(),HS7)</f>
        <v>181.4</v>
      </c>
      <c r="HT17" s="107">
        <f t="shared" ref="HT17:HW17" si="26">IF(HT7="-",NA(),HT7)</f>
        <v>78.099999999999994</v>
      </c>
      <c r="HU17" s="107">
        <f t="shared" si="26"/>
        <v>72.7</v>
      </c>
      <c r="HV17" s="107">
        <f t="shared" si="26"/>
        <v>98.9</v>
      </c>
      <c r="HW17" s="107">
        <f t="shared" si="26"/>
        <v>82.6</v>
      </c>
      <c r="HX17" s="101"/>
      <c r="HY17" s="101"/>
      <c r="HZ17" s="101"/>
      <c r="IA17" s="101"/>
      <c r="IB17" s="106" t="s">
        <v>167</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167</v>
      </c>
      <c r="IM17" s="107">
        <f>IF(IM7="-",NA(),IM7)</f>
        <v>6.2</v>
      </c>
      <c r="IN17" s="107">
        <f t="shared" ref="IN17:IQ17" si="28">IF(IN7="-",NA(),IN7)</f>
        <v>26.6</v>
      </c>
      <c r="IO17" s="107">
        <f t="shared" si="28"/>
        <v>38.299999999999997</v>
      </c>
      <c r="IP17" s="107">
        <f t="shared" si="28"/>
        <v>27.7</v>
      </c>
      <c r="IQ17" s="107">
        <f t="shared" si="28"/>
        <v>37.299999999999997</v>
      </c>
      <c r="IR17" s="101"/>
      <c r="IS17" s="101"/>
      <c r="IT17" s="101"/>
      <c r="IU17" s="101"/>
      <c r="IV17" s="101"/>
      <c r="IW17" s="106" t="s">
        <v>167</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167</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167</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167</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167</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167</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167</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167</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167</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167</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4" t="s">
        <v>168</v>
      </c>
      <c r="C18" s="204"/>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169</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169</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169</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169</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169</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169</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169</v>
      </c>
      <c r="DK18" s="107">
        <f>IF(DP7="-",NA(),DP7)</f>
        <v>23.7</v>
      </c>
      <c r="DL18" s="107">
        <f t="shared" ref="DL18:DO18" si="45">IF(DQ7="-",NA(),DQ7)</f>
        <v>21.6</v>
      </c>
      <c r="DM18" s="107">
        <f t="shared" si="45"/>
        <v>13.7</v>
      </c>
      <c r="DN18" s="107">
        <f t="shared" si="45"/>
        <v>16.3</v>
      </c>
      <c r="DO18" s="107">
        <f t="shared" si="45"/>
        <v>14.2</v>
      </c>
      <c r="DP18" s="101"/>
      <c r="DQ18" s="101"/>
      <c r="DR18" s="101"/>
      <c r="DS18" s="101"/>
      <c r="DT18" s="106" t="s">
        <v>169</v>
      </c>
      <c r="DU18" s="107">
        <f>IF(DZ7="-",NA(),DZ7)</f>
        <v>126.1</v>
      </c>
      <c r="DV18" s="107">
        <f t="shared" ref="DV18:DY18" si="46">IF(EA7="-",NA(),EA7)</f>
        <v>102.3</v>
      </c>
      <c r="DW18" s="107">
        <f t="shared" si="46"/>
        <v>98.2</v>
      </c>
      <c r="DX18" s="107">
        <f t="shared" si="46"/>
        <v>100.3</v>
      </c>
      <c r="DY18" s="107">
        <f t="shared" si="46"/>
        <v>98.3</v>
      </c>
      <c r="DZ18" s="101"/>
      <c r="EA18" s="101"/>
      <c r="EB18" s="101"/>
      <c r="EC18" s="101"/>
      <c r="ED18" s="106" t="s">
        <v>169</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169</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169</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169</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169</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169</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169</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169</v>
      </c>
      <c r="GY18" s="107">
        <f>IF(OR(NOT($GY$8),HD7="-"),NA(),HD7)</f>
        <v>51.6</v>
      </c>
      <c r="GZ18" s="107">
        <f>IF(OR(NOT($GY$8),HE7="-"),NA(),HE7)</f>
        <v>49.8</v>
      </c>
      <c r="HA18" s="107">
        <f>IF(OR(NOT($GY$8),HF7="-"),NA(),HF7)</f>
        <v>50.3</v>
      </c>
      <c r="HB18" s="107">
        <f>IF(OR(NOT($GY$8),HG7="-"),NA(),HG7)</f>
        <v>47.9</v>
      </c>
      <c r="HC18" s="107">
        <f>IF(OR(NOT($GY$8),HH7="-"),NA(),HH7)</f>
        <v>54</v>
      </c>
      <c r="HD18" s="101"/>
      <c r="HE18" s="101"/>
      <c r="HF18" s="101"/>
      <c r="HG18" s="101"/>
      <c r="HH18" s="106" t="s">
        <v>169</v>
      </c>
      <c r="HI18" s="107">
        <f>IF(OR(NOT($HI$8),HN7="-"),NA(),HN7)</f>
        <v>8.5</v>
      </c>
      <c r="HJ18" s="107">
        <f>IF(OR(NOT($HI$8),HO7="-"),NA(),HO7)</f>
        <v>11.5</v>
      </c>
      <c r="HK18" s="107">
        <f>IF(OR(NOT($HI$8),HP7="-"),NA(),HP7)</f>
        <v>5.2</v>
      </c>
      <c r="HL18" s="107">
        <f>IF(OR(NOT($HI$8),HQ7="-"),NA(),HQ7)</f>
        <v>13</v>
      </c>
      <c r="HM18" s="107">
        <f>IF(OR(NOT($HI$8),HR7="-"),NA(),HR7)</f>
        <v>8.9</v>
      </c>
      <c r="HN18" s="101"/>
      <c r="HO18" s="101"/>
      <c r="HP18" s="101"/>
      <c r="HQ18" s="101"/>
      <c r="HR18" s="106" t="s">
        <v>169</v>
      </c>
      <c r="HS18" s="107">
        <f>IF(OR(NOT($HS$8),HX7="-"),NA(),HX7)</f>
        <v>58.5</v>
      </c>
      <c r="HT18" s="107">
        <f>IF(OR(NOT($HS$8),HY7="-"),NA(),HY7)</f>
        <v>34.5</v>
      </c>
      <c r="HU18" s="107">
        <f>IF(OR(NOT($HS$8),HZ7="-"),NA(),HZ7)</f>
        <v>26.3</v>
      </c>
      <c r="HV18" s="107">
        <f>IF(OR(NOT($HS$8),IA7="-"),NA(),IA7)</f>
        <v>24.5</v>
      </c>
      <c r="HW18" s="107">
        <f>IF(OR(NOT($HS$8),IB7="-"),NA(),IB7)</f>
        <v>15.2</v>
      </c>
      <c r="HX18" s="101"/>
      <c r="HY18" s="101"/>
      <c r="HZ18" s="101"/>
      <c r="IA18" s="101"/>
      <c r="IB18" s="106" t="s">
        <v>169</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169</v>
      </c>
      <c r="IM18" s="107">
        <f>IF(OR(NOT($IM$8),IR7="-"),NA(),IR7)</f>
        <v>7.1</v>
      </c>
      <c r="IN18" s="107">
        <f>IF(OR(NOT($IM$8),IS7="-"),NA(),IS7)</f>
        <v>40.700000000000003</v>
      </c>
      <c r="IO18" s="107">
        <f>IF(OR(NOT($IM$8),IT7="-"),NA(),IT7)</f>
        <v>52.3</v>
      </c>
      <c r="IP18" s="107">
        <f>IF(OR(NOT($IM$8),IU7="-"),NA(),IU7)</f>
        <v>52.8</v>
      </c>
      <c r="IQ18" s="107">
        <f>IF(OR(NOT($IM$8),IV7="-"),NA(),IV7)</f>
        <v>51.2</v>
      </c>
      <c r="IR18" s="101"/>
      <c r="IS18" s="101"/>
      <c r="IT18" s="101"/>
      <c r="IU18" s="101"/>
      <c r="IV18" s="101"/>
      <c r="IW18" s="106" t="s">
        <v>169</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169</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169</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169</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169</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169</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169</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169</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169</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169</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4" t="s">
        <v>170</v>
      </c>
      <c r="C19" s="204"/>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155</v>
      </c>
      <c r="AY19" s="107">
        <f>$BI$7</f>
        <v>100</v>
      </c>
      <c r="AZ19" s="107">
        <f t="shared" ref="AZ19:BC19" si="49">$BI$7</f>
        <v>100</v>
      </c>
      <c r="BA19" s="107">
        <f t="shared" si="49"/>
        <v>100</v>
      </c>
      <c r="BB19" s="107">
        <f t="shared" si="49"/>
        <v>100</v>
      </c>
      <c r="BC19" s="107">
        <f t="shared" si="49"/>
        <v>100</v>
      </c>
      <c r="BD19" s="101"/>
      <c r="BE19" s="101"/>
      <c r="BF19" s="101"/>
      <c r="BG19" s="101"/>
      <c r="BH19" s="101"/>
      <c r="BI19" s="109" t="s">
        <v>155</v>
      </c>
      <c r="BJ19" s="107">
        <f>$BT$7</f>
        <v>100</v>
      </c>
      <c r="BK19" s="107">
        <f>$BT$7</f>
        <v>100</v>
      </c>
      <c r="BL19" s="107">
        <f>$BT$7</f>
        <v>100</v>
      </c>
      <c r="BM19" s="107">
        <f>$BT$7</f>
        <v>100</v>
      </c>
      <c r="BN19" s="107">
        <f>$BT$7</f>
        <v>100</v>
      </c>
      <c r="BO19" s="101"/>
      <c r="BP19" s="101"/>
      <c r="BQ19" s="101"/>
      <c r="BR19" s="101"/>
      <c r="BS19" s="101"/>
      <c r="BT19" s="109" t="s">
        <v>155</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4" t="s">
        <v>171</v>
      </c>
      <c r="C20" s="204"/>
      <c r="D20" s="101"/>
    </row>
    <row r="21" spans="1:374">
      <c r="A21" s="98">
        <f t="shared" si="7"/>
        <v>7</v>
      </c>
      <c r="B21" s="204" t="s">
        <v>172</v>
      </c>
      <c r="C21" s="204"/>
      <c r="D21" s="101"/>
    </row>
    <row r="22" spans="1:374">
      <c r="A22" s="98">
        <f t="shared" si="7"/>
        <v>8</v>
      </c>
      <c r="B22" s="204" t="s">
        <v>173</v>
      </c>
      <c r="C22" s="204"/>
      <c r="D22" s="101"/>
      <c r="E22" s="206" t="s">
        <v>174</v>
      </c>
      <c r="F22" s="207"/>
      <c r="G22" s="207"/>
      <c r="H22" s="207"/>
      <c r="I22" s="208"/>
    </row>
    <row r="23" spans="1:374">
      <c r="A23" s="98">
        <f t="shared" si="7"/>
        <v>9</v>
      </c>
      <c r="B23" s="204" t="s">
        <v>175</v>
      </c>
      <c r="C23" s="204"/>
      <c r="D23" s="101"/>
      <c r="E23" s="209"/>
      <c r="F23" s="210"/>
      <c r="G23" s="210"/>
      <c r="H23" s="210"/>
      <c r="I23" s="211"/>
    </row>
    <row r="24" spans="1:374">
      <c r="A24" s="98">
        <f t="shared" si="7"/>
        <v>10</v>
      </c>
      <c r="B24" s="204" t="s">
        <v>176</v>
      </c>
      <c r="C24" s="204"/>
      <c r="D24" s="101"/>
      <c r="E24" s="209"/>
      <c r="F24" s="210"/>
      <c r="G24" s="210"/>
      <c r="H24" s="210"/>
      <c r="I24" s="211"/>
    </row>
    <row r="25" spans="1:374">
      <c r="A25" s="98">
        <f t="shared" si="7"/>
        <v>11</v>
      </c>
      <c r="B25" s="204" t="s">
        <v>177</v>
      </c>
      <c r="C25" s="204"/>
      <c r="D25" s="101"/>
      <c r="E25" s="209"/>
      <c r="F25" s="210"/>
      <c r="G25" s="210"/>
      <c r="H25" s="210"/>
      <c r="I25" s="211"/>
    </row>
    <row r="26" spans="1:374">
      <c r="A26" s="98">
        <f t="shared" si="7"/>
        <v>12</v>
      </c>
      <c r="B26" s="204" t="s">
        <v>178</v>
      </c>
      <c r="C26" s="204"/>
      <c r="D26" s="101"/>
      <c r="E26" s="209"/>
      <c r="F26" s="210"/>
      <c r="G26" s="210"/>
      <c r="H26" s="210"/>
      <c r="I26" s="211"/>
    </row>
    <row r="27" spans="1:374">
      <c r="A27" s="98">
        <f t="shared" si="7"/>
        <v>13</v>
      </c>
      <c r="B27" s="204" t="s">
        <v>179</v>
      </c>
      <c r="C27" s="204"/>
      <c r="D27" s="101"/>
      <c r="E27" s="209"/>
      <c r="F27" s="210"/>
      <c r="G27" s="210"/>
      <c r="H27" s="210"/>
      <c r="I27" s="211"/>
    </row>
    <row r="28" spans="1:374">
      <c r="A28" s="98">
        <f t="shared" si="7"/>
        <v>14</v>
      </c>
      <c r="B28" s="204" t="s">
        <v>180</v>
      </c>
      <c r="C28" s="204"/>
      <c r="D28" s="101"/>
      <c r="E28" s="209"/>
      <c r="F28" s="210"/>
      <c r="G28" s="210"/>
      <c r="H28" s="210"/>
      <c r="I28" s="211"/>
    </row>
    <row r="29" spans="1:374">
      <c r="A29" s="98">
        <f t="shared" si="7"/>
        <v>15</v>
      </c>
      <c r="B29" s="204" t="s">
        <v>181</v>
      </c>
      <c r="C29" s="204"/>
      <c r="D29" s="101"/>
      <c r="E29" s="209"/>
      <c r="F29" s="210"/>
      <c r="G29" s="210"/>
      <c r="H29" s="210"/>
      <c r="I29" s="211"/>
    </row>
    <row r="30" spans="1:374">
      <c r="A30" s="98">
        <f t="shared" si="7"/>
        <v>16</v>
      </c>
      <c r="B30" s="204" t="s">
        <v>182</v>
      </c>
      <c r="C30" s="204"/>
      <c r="D30" s="101"/>
      <c r="E30" s="209"/>
      <c r="F30" s="210"/>
      <c r="G30" s="210"/>
      <c r="H30" s="210"/>
      <c r="I30" s="211"/>
    </row>
    <row r="31" spans="1:374">
      <c r="A31" s="98">
        <f t="shared" si="7"/>
        <v>17</v>
      </c>
      <c r="B31" s="204" t="s">
        <v>183</v>
      </c>
      <c r="C31" s="204"/>
      <c r="D31" s="101"/>
      <c r="E31" s="209"/>
      <c r="F31" s="210"/>
      <c r="G31" s="210"/>
      <c r="H31" s="210"/>
      <c r="I31" s="211"/>
    </row>
    <row r="32" spans="1:374">
      <c r="A32" s="98">
        <f t="shared" si="7"/>
        <v>18</v>
      </c>
      <c r="B32" s="204" t="s">
        <v>184</v>
      </c>
      <c r="C32" s="204"/>
      <c r="D32" s="101"/>
      <c r="E32" s="209"/>
      <c r="F32" s="210"/>
      <c r="G32" s="210"/>
      <c r="H32" s="210"/>
      <c r="I32" s="211"/>
    </row>
    <row r="33" spans="1:16">
      <c r="A33" s="98">
        <f t="shared" si="7"/>
        <v>19</v>
      </c>
      <c r="B33" s="204" t="s">
        <v>185</v>
      </c>
      <c r="C33" s="204"/>
      <c r="D33" s="101"/>
      <c r="E33" s="209"/>
      <c r="F33" s="210"/>
      <c r="G33" s="210"/>
      <c r="H33" s="210"/>
      <c r="I33" s="211"/>
    </row>
    <row r="34" spans="1:16">
      <c r="A34" s="98">
        <f t="shared" si="7"/>
        <v>20</v>
      </c>
      <c r="B34" s="204" t="s">
        <v>186</v>
      </c>
      <c r="C34" s="204"/>
      <c r="D34" s="101"/>
      <c r="E34" s="209"/>
      <c r="F34" s="210"/>
      <c r="G34" s="210"/>
      <c r="H34" s="210"/>
      <c r="I34" s="211"/>
    </row>
    <row r="35" spans="1:16" ht="25.5" customHeight="1">
      <c r="E35" s="212"/>
      <c r="F35" s="213"/>
      <c r="G35" s="213"/>
      <c r="H35" s="213"/>
      <c r="I35" s="214"/>
    </row>
    <row r="37" spans="1:16">
      <c r="L37" s="206" t="s">
        <v>174</v>
      </c>
      <c r="M37" s="207"/>
      <c r="N37" s="207"/>
      <c r="O37" s="207"/>
      <c r="P37" s="208"/>
    </row>
    <row r="38" spans="1:16">
      <c r="L38" s="209"/>
      <c r="M38" s="210"/>
      <c r="N38" s="210"/>
      <c r="O38" s="210"/>
      <c r="P38" s="211"/>
    </row>
    <row r="39" spans="1:16">
      <c r="L39" s="209"/>
      <c r="M39" s="210"/>
      <c r="N39" s="210"/>
      <c r="O39" s="210"/>
      <c r="P39" s="211"/>
    </row>
    <row r="40" spans="1:16">
      <c r="L40" s="209"/>
      <c r="M40" s="210"/>
      <c r="N40" s="210"/>
      <c r="O40" s="210"/>
      <c r="P40" s="211"/>
    </row>
    <row r="41" spans="1:16">
      <c r="L41" s="209"/>
      <c r="M41" s="210"/>
      <c r="N41" s="210"/>
      <c r="O41" s="210"/>
      <c r="P41" s="211"/>
    </row>
    <row r="42" spans="1:16">
      <c r="L42" s="209"/>
      <c r="M42" s="210"/>
      <c r="N42" s="210"/>
      <c r="O42" s="210"/>
      <c r="P42" s="211"/>
    </row>
    <row r="43" spans="1:16">
      <c r="L43" s="209"/>
      <c r="M43" s="210"/>
      <c r="N43" s="210"/>
      <c r="O43" s="210"/>
      <c r="P43" s="211"/>
    </row>
    <row r="44" spans="1:16">
      <c r="L44" s="209"/>
      <c r="M44" s="210"/>
      <c r="N44" s="210"/>
      <c r="O44" s="210"/>
      <c r="P44" s="211"/>
    </row>
    <row r="45" spans="1:16">
      <c r="L45" s="209"/>
      <c r="M45" s="210"/>
      <c r="N45" s="210"/>
      <c r="O45" s="210"/>
      <c r="P45" s="211"/>
    </row>
    <row r="46" spans="1:16">
      <c r="L46" s="209"/>
      <c r="M46" s="210"/>
      <c r="N46" s="210"/>
      <c r="O46" s="210"/>
      <c r="P46" s="211"/>
    </row>
    <row r="47" spans="1:16">
      <c r="L47" s="209"/>
      <c r="M47" s="210"/>
      <c r="N47" s="210"/>
      <c r="O47" s="210"/>
      <c r="P47" s="211"/>
    </row>
    <row r="48" spans="1:16">
      <c r="L48" s="209"/>
      <c r="M48" s="210"/>
      <c r="N48" s="210"/>
      <c r="O48" s="210"/>
      <c r="P48" s="211"/>
    </row>
    <row r="49" spans="12:16">
      <c r="L49" s="209"/>
      <c r="M49" s="210"/>
      <c r="N49" s="210"/>
      <c r="O49" s="210"/>
      <c r="P49" s="211"/>
    </row>
    <row r="50" spans="12:16" ht="26.25" customHeight="1">
      <c r="L50" s="212"/>
      <c r="M50" s="213"/>
      <c r="N50" s="213"/>
      <c r="O50" s="213"/>
      <c r="P50" s="214"/>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2018-02-15T01:03:25Z</cp:lastPrinted>
  <dcterms:created xsi:type="dcterms:W3CDTF">2017-12-18T05:54:58Z</dcterms:created>
  <dcterms:modified xsi:type="dcterms:W3CDTF">2018-02-20T09:54:09Z</dcterms:modified>
  <cp:category/>
</cp:coreProperties>
</file>