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BB10" i="4"/>
  <c r="AL10" i="4"/>
  <c r="I10" i="4"/>
  <c r="AT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<sst xmlns="http://schemas.openxmlformats.org/spreadsheetml/2006/main" count="232" uniqueCount="120">
  <si>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</si>
  <si>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</si>
  <si>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</si>
  <si>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</si>
  <si>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</si>
  <si>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</si>
  <si>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</si>
  <si>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</si>
  <si>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</si>
  <si>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</si>
  <si>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</si>
  <si>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</si>
  <si>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</si>
  <si>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</si>
  <si>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</si>
  <si>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</si>
  <si>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</si>
  <si>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</si>
  <si>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</si>
  <si>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</si>
  <si>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</si>
  <si>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</si>
  <si>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</si>
  <si>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</si>
  <si>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</si>
  <si>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</si>
  <si>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</si>
  <si>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</si>
  <si>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</si>
  <si>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</si>
  <si>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</si>
  <si>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</si>
  <si>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</si>
  <si>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</si>
  <si>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</si>
  <si>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</si>
  <si>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</si>
  <si>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</si>
  <si>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</si>
  <si>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</si>
  <si>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</si>
  <si>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</si>
  <si>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</si>
  <si>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</si>
  <si>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</si>
  <si>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</si>
  <si>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</si>
  <si>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</si>
  <si>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</si>
  <si>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</si>
  <si>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</si>
  <si>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</si>
  <si>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</si>
  <si>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</si>
  <si>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</si>
  <si>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</si>
  <si>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</si>
  <si>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</si>
  <si>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</si>
  <si>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</si>
  <si>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</si>
  <si>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</si>
  <si>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</si>
  <si>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</si>
  <si>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</si>
  <si>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</si>
  <si>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</si>
  <si>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</si>
  <si>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</si>
  <si>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</si>
  <si>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</si>
  <si>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</si>
  <si>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</si>
  <si>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</si>
  <si>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</si>
  <si>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</si>
  <si>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</si>
  <si>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</si>
  <si>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</si>
  <si>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</si>
  <si>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</si>
  <si>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</si>
  <si>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</si>
  <si>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</si>
  <si>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</si>
  <si>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</si>
  <si>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</si>
  <si>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</si>
  <si>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</si>
  <si>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</si>
  <si>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</si>
  <si>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</si>
  <si>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</si>
  <si>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</si>
  <si>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</si>
  <si>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</si>
  <si>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</si>
  <si>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</si>
  <si>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</si>
  <si>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</si>
  <si>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</si>
  <si>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</si>
  <si>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</si>
  <si>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</si>
  <si>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</si>
  <si>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名古屋市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</si>
  <si>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</si>
  <si>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</si>
  <si>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</si>
  <si>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</si>
  <si>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</si>
  <si>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</si>
  <si>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</si>
  <si>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</si>
  <si>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</si>
  <si>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</si>
  <si>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過去５ヶ年の経常収支は黒字であり、累積欠損金もありません。料金回収率が100％以下となっていますが、これは費用から控除すべき下水道使用料の徴収経費などが、本指標の算定における料金回収対象経費から控除されていないことなどによるものです。給水原価も経営改善の取組み等により類似団体に比べて抑制されています。
　有収率は類似団体の平均値以上となっています。配水能力に対する一日平均配水量の割合を示す施設利用率は類似団体の平均値を下回っていますが、安定した給水を継続するために必要な施設規模となっています。
　流動比率が高い水準にあることから短期的な資金面においてのリスクは低く、また企業債残高が償還により年々減少し、支払利息による将来の財政負担が軽減していることから長期的な経営の安定性も向上しています。</t>
    <rPh sb="54" eb="56">
      <t>ヒヨウ</t>
    </rPh>
    <rPh sb="58" eb="60">
      <t>コウジョ</t>
    </rPh>
    <rPh sb="98" eb="100">
      <t>コウジョ</t>
    </rPh>
    <rPh sb="176" eb="178">
      <t>ハイスイ</t>
    </rPh>
    <rPh sb="178" eb="180">
      <t>ノウリョク</t>
    </rPh>
    <rPh sb="181" eb="182">
      <t>タイ</t>
    </rPh>
    <rPh sb="184" eb="186">
      <t>イチニチ</t>
    </rPh>
    <rPh sb="186" eb="188">
      <t>ヘイキン</t>
    </rPh>
    <rPh sb="188" eb="190">
      <t>ハイスイ</t>
    </rPh>
    <rPh sb="190" eb="191">
      <t>リョウ</t>
    </rPh>
    <rPh sb="192" eb="194">
      <t>ワリアイ</t>
    </rPh>
    <rPh sb="195" eb="196">
      <t>シメ</t>
    </rPh>
    <rPh sb="221" eb="223">
      <t>アンテイ</t>
    </rPh>
    <rPh sb="225" eb="227">
      <t>キュウスイ</t>
    </rPh>
    <rPh sb="228" eb="230">
      <t>ケイゾク</t>
    </rPh>
    <rPh sb="235" eb="237">
      <t>ヒツヨウ</t>
    </rPh>
    <rPh sb="238" eb="240">
      <t>シセツ</t>
    </rPh>
    <rPh sb="240" eb="242">
      <t>キボ</t>
    </rPh>
    <phoneticPr fontId="3"/>
  </si>
  <si>
    <t>　本市ではアセットマネジメント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配水管路をはじめとした施設については、施設の老朽度や重要度を評価した上で、計画的に施設の更新を行っています。</t>
  </si>
  <si>
    <t>　給水収益の減少傾向は継続しており、今後の水道事業を取り巻く経営環境はこれまで以上に厳しいものになることが予想されます。また、給水開始から100年以上が経過した今、本市の水道事業には高度経済成長にともなって集中的に整備した施設の老朽化対策や、発生が危惧されている南海トラフ巨大地震への備えなど早急に取り組むべき課題が山積しています。
　今後とも水道事業が抱える課題に的確かつ柔軟に対応するため、経営改革や計画的な施設の更新を行い、将来を見据えた事業運営につとめていきます。</t>
  </si>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</sst>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1.35</c:v>
                </c:pt>
                <c:pt idx="2">
                  <c:v>1.17</c:v>
                </c:pt>
                <c:pt idx="3">
                  <c:v>1.23</c:v>
                </c:pt>
                <c:pt idx="4">
                  <c:v>1.28</c:v>
                </c:pt>
              </c:numCache>
            </c:numRef>
          </c:val>
        </c:ser>
        <c:dLbls>
          <c:showLegendKey val="0"/>
          <c:showVal val="0"/>
          <c:showCatName val="0"/>
          <c:showSerName val="0"/>
          <c:showPercent val="0"/>
          <c:showBubbleSize val="0"/>
        </c:dLbls>
        <c:gapWidth val="150"/>
        <c:axId val="501744328"/>
        <c:axId val="50174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744328"/>
        <c:axId val="501743544"/>
      </c:lineChart>
      <c:dateAx>
        <c:axId val="501744328"/>
        <c:scaling>
          <c:orientation val="minMax"/>
        </c:scaling>
        <c:delete val="1"/>
        <c:axPos val="b"/>
        <c:numFmt formatCode="ge" sourceLinked="1"/>
        <c:majorTickMark val="none"/>
        <c:minorTickMark val="none"/>
        <c:tickLblPos val="none"/>
        <c:crossAx val="501743544"/>
        <c:crosses val="autoZero"/>
        <c:auto val="1"/>
        <c:lblOffset val="100"/>
        <c:baseTimeUnit val="years"/>
      </c:dateAx>
      <c:valAx>
        <c:axId val="5017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101.16</c:v>
                </c:pt>
                <c:pt idx="1">
                  <c:v>103.81</c:v>
                </c:pt>
                <c:pt idx="2">
                  <c:v>103.74</c:v>
                </c:pt>
                <c:pt idx="3">
                  <c:v>103.65</c:v>
                </c:pt>
                <c:pt idx="4">
                  <c:v>102.79</c:v>
                </c:pt>
              </c:numCache>
            </c:numRef>
          </c:val>
        </c:ser>
        <c:dLbls>
          <c:showLegendKey val="0"/>
          <c:showVal val="0"/>
          <c:showCatName val="0"/>
          <c:showSerName val="0"/>
          <c:showPercent val="0"/>
          <c:showBubbleSize val="0"/>
        </c:dLbls>
        <c:gapWidth val="150"/>
        <c:axId val="501742368"/>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1742368"/>
        <c:axId val="501745504"/>
      </c:lineChart>
      <c:dateAx>
        <c:axId val="501742368"/>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48.61</c:v>
                </c:pt>
                <c:pt idx="1">
                  <c:v>49.7</c:v>
                </c:pt>
                <c:pt idx="2">
                  <c:v>49.83</c:v>
                </c:pt>
                <c:pt idx="3">
                  <c:v>50.84</c:v>
                </c:pt>
                <c:pt idx="4">
                  <c:v>51.64</c:v>
                </c:pt>
              </c:numCache>
            </c:numRef>
          </c:val>
        </c:ser>
        <c:dLbls>
          <c:showLegendKey val="0"/>
          <c:showVal val="0"/>
          <c:showCatName val="0"/>
          <c:showSerName val="0"/>
          <c:showPercent val="0"/>
          <c:showBubbleSize val="0"/>
        </c:dLbls>
        <c:gapWidth val="150"/>
        <c:axId val="501743936"/>
        <c:axId val="5017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1743936"/>
        <c:axId val="501749032"/>
      </c:lineChart>
      <c:dateAx>
        <c:axId val="501743936"/>
        <c:scaling>
          <c:orientation val="minMax"/>
        </c:scaling>
        <c:delete val="1"/>
        <c:axPos val="b"/>
        <c:numFmt formatCode="ge" sourceLinked="1"/>
        <c:majorTickMark val="none"/>
        <c:minorTickMark val="none"/>
        <c:tickLblPos val="none"/>
        <c:crossAx val="501749032"/>
        <c:crosses val="autoZero"/>
        <c:auto val="1"/>
        <c:lblOffset val="100"/>
        <c:baseTimeUnit val="years"/>
      </c:dateAx>
      <c:valAx>
        <c:axId val="5017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12.4</c:v>
                </c:pt>
                <c:pt idx="1">
                  <c:v>14.18</c:v>
                </c:pt>
                <c:pt idx="2">
                  <c:v>15.21</c:v>
                </c:pt>
                <c:pt idx="3">
                  <c:v>12.86</c:v>
                </c:pt>
                <c:pt idx="4">
                  <c:v>14.39</c:v>
                </c:pt>
              </c:numCache>
            </c:numRef>
          </c:val>
        </c:ser>
        <c:dLbls>
          <c:showLegendKey val="0"/>
          <c:showVal val="0"/>
          <c:showCatName val="0"/>
          <c:showSerName val="0"/>
          <c:showPercent val="0"/>
          <c:showBubbleSize val="0"/>
        </c:dLbls>
        <c:gapWidth val="150"/>
        <c:axId val="45336968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53369680"/>
        <c:axId val="453373600"/>
      </c:lineChart>
      <c:dateAx>
        <c:axId val="45336968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0464"/>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0464"/>
        <c:axId val="453375560"/>
      </c:lineChart>
      <c:dateAx>
        <c:axId val="453370464"/>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255.25</c:v>
                </c:pt>
                <c:pt idx="1">
                  <c:v>276.64999999999998</c:v>
                </c:pt>
                <c:pt idx="2">
                  <c:v>193.8</c:v>
                </c:pt>
                <c:pt idx="3">
                  <c:v>180.3</c:v>
                </c:pt>
                <c:pt idx="4">
                  <c:v>220.18</c:v>
                </c:pt>
              </c:numCache>
            </c:numRef>
          </c:val>
        </c:ser>
        <c:dLbls>
          <c:showLegendKey val="0"/>
          <c:showVal val="0"/>
          <c:showCatName val="0"/>
          <c:showSerName val="0"/>
          <c:showPercent val="0"/>
          <c:showBubbleSize val="0"/>
        </c:dLbls>
        <c:gapWidth val="150"/>
        <c:axId val="453370856"/>
        <c:axId val="4533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453370856"/>
        <c:axId val="453373992"/>
      </c:lineChart>
      <c:dateAx>
        <c:axId val="453370856"/>
        <c:scaling>
          <c:orientation val="minMax"/>
        </c:scaling>
        <c:delete val="1"/>
        <c:axPos val="b"/>
        <c:numFmt formatCode="ge" sourceLinked="1"/>
        <c:majorTickMark val="none"/>
        <c:minorTickMark val="none"/>
        <c:tickLblPos val="none"/>
        <c:crossAx val="453373992"/>
        <c:crosses val="autoZero"/>
        <c:auto val="1"/>
        <c:lblOffset val="100"/>
        <c:baseTimeUnit val="years"/>
      </c:dateAx>
      <c:valAx>
        <c:axId val="45337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225.37</c:v>
                </c:pt>
                <c:pt idx="1">
                  <c:v>223.46</c:v>
                </c:pt>
                <c:pt idx="2">
                  <c:v>225.95</c:v>
                </c:pt>
                <c:pt idx="3">
                  <c:v>222.71</c:v>
                </c:pt>
                <c:pt idx="4">
                  <c:v>218.02</c:v>
                </c:pt>
              </c:numCache>
            </c:numRef>
          </c:val>
        </c:ser>
        <c:dLbls>
          <c:showLegendKey val="0"/>
          <c:showVal val="0"/>
          <c:showCatName val="0"/>
          <c:showSerName val="0"/>
          <c:showPercent val="0"/>
          <c:showBubbleSize val="0"/>
        </c:dLbls>
        <c:gapWidth val="150"/>
        <c:axId val="497013352"/>
        <c:axId val="4970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97013352"/>
        <c:axId val="497013744"/>
      </c:lineChart>
      <c:dateAx>
        <c:axId val="497013352"/>
        <c:scaling>
          <c:orientation val="minMax"/>
        </c:scaling>
        <c:delete val="1"/>
        <c:axPos val="b"/>
        <c:numFmt formatCode="ge" sourceLinked="1"/>
        <c:majorTickMark val="none"/>
        <c:minorTickMark val="none"/>
        <c:tickLblPos val="none"/>
        <c:crossAx val="497013744"/>
        <c:crosses val="autoZero"/>
        <c:auto val="1"/>
        <c:lblOffset val="100"/>
        <c:baseTimeUnit val="years"/>
      </c:dateAx>
      <c:valAx>
        <c:axId val="49701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01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94.34</c:v>
                </c:pt>
                <c:pt idx="1">
                  <c:v>97.62</c:v>
                </c:pt>
                <c:pt idx="2">
                  <c:v>97.67</c:v>
                </c:pt>
                <c:pt idx="3">
                  <c:v>97.02</c:v>
                </c:pt>
                <c:pt idx="4">
                  <c:v>96.35</c:v>
                </c:pt>
              </c:numCache>
            </c:numRef>
          </c:val>
        </c:ser>
        <c:dLbls>
          <c:showLegendKey val="0"/>
          <c:showVal val="0"/>
          <c:showCatName val="0"/>
          <c:showSerName val="0"/>
          <c:showPercent val="0"/>
          <c:showBubbleSize val="0"/>
        </c:dLbls>
        <c:gapWidth val="150"/>
        <c:axId val="497011784"/>
        <c:axId val="49701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97011784"/>
        <c:axId val="497012176"/>
      </c:lineChart>
      <c:dateAx>
        <c:axId val="497011784"/>
        <c:scaling>
          <c:orientation val="minMax"/>
        </c:scaling>
        <c:delete val="1"/>
        <c:axPos val="b"/>
        <c:numFmt formatCode="ge" sourceLinked="1"/>
        <c:majorTickMark val="none"/>
        <c:minorTickMark val="none"/>
        <c:tickLblPos val="none"/>
        <c:crossAx val="497012176"/>
        <c:crosses val="autoZero"/>
        <c:auto val="1"/>
        <c:lblOffset val="100"/>
        <c:baseTimeUnit val="years"/>
      </c:dateAx>
      <c:valAx>
        <c:axId val="4970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172.08</c:v>
                </c:pt>
                <c:pt idx="1">
                  <c:v>165.88</c:v>
                </c:pt>
                <c:pt idx="2">
                  <c:v>164.42</c:v>
                </c:pt>
                <c:pt idx="3">
                  <c:v>165.22</c:v>
                </c:pt>
                <c:pt idx="4">
                  <c:v>166.21</c:v>
                </c:pt>
              </c:numCache>
            </c:numRef>
          </c:val>
        </c:ser>
        <c:dLbls>
          <c:showLegendKey val="0"/>
          <c:showVal val="0"/>
          <c:showCatName val="0"/>
          <c:showSerName val="0"/>
          <c:showPercent val="0"/>
          <c:showBubbleSize val="0"/>
        </c:dLbls>
        <c:gapWidth val="150"/>
        <c:axId val="492548384"/>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92548384"/>
        <c:axId val="492548776"/>
      </c:lineChart>
      <c:dateAx>
        <c:axId val="492548384"/>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54.51</c:v>
                </c:pt>
                <c:pt idx="1">
                  <c:v>54.01</c:v>
                </c:pt>
                <c:pt idx="2">
                  <c:v>53.47</c:v>
                </c:pt>
                <c:pt idx="3">
                  <c:v>53.48</c:v>
                </c:pt>
                <c:pt idx="4">
                  <c:v>53.35</c:v>
                </c:pt>
              </c:numCache>
            </c:numRef>
          </c:val>
        </c:ser>
        <c:dLbls>
          <c:showLegendKey val="0"/>
          <c:showVal val="0"/>
          <c:showCatName val="0"/>
          <c:showSerName val="0"/>
          <c:showPercent val="0"/>
          <c:showBubbleSize val="0"/>
        </c:dLbls>
        <c:gapWidth val="150"/>
        <c:axId val="492549952"/>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92549952"/>
        <c:axId val="492550344"/>
      </c:lineChart>
      <c:dateAx>
        <c:axId val="492549952"/>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93.49</c:v>
                </c:pt>
                <c:pt idx="1">
                  <c:v>94.44</c:v>
                </c:pt>
                <c:pt idx="2">
                  <c:v>93.85</c:v>
                </c:pt>
                <c:pt idx="3">
                  <c:v>93.84</c:v>
                </c:pt>
                <c:pt idx="4">
                  <c:v>94.33</c:v>
                </c:pt>
              </c:numCache>
            </c:numRef>
          </c:val>
        </c:ser>
        <c:dLbls>
          <c:showLegendKey val="0"/>
          <c:showVal val="0"/>
          <c:showCatName val="0"/>
          <c:showSerName val="0"/>
          <c:showPercent val="0"/>
          <c:showBubbleSize val="0"/>
        </c:dLbls>
        <c:gapWidth val="150"/>
        <c:axId val="202184672"/>
        <c:axId val="4528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202184672"/>
        <c:axId val="452802528"/>
      </c:lineChart>
      <c:dateAx>
        <c:axId val="202184672"/>
        <c:scaling>
          <c:orientation val="minMax"/>
        </c:scaling>
        <c:delete val="1"/>
        <c:axPos val="b"/>
        <c:numFmt formatCode="ge" sourceLinked="1"/>
        <c:majorTickMark val="none"/>
        <c:minorTickMark val="none"/>
        <c:tickLblPos val="none"/>
        <c:crossAx val="452802528"/>
        <c:crosses val="autoZero"/>
        <c:auto val="1"/>
        <c:lblOffset val="100"/>
        <c:baseTimeUnit val="years"/>
      </c:dateAx>
      <c:valAx>
        <c:axId val="4528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愛知県　名古屋市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119</v>
      </c>
      <c r="AE8" s="60"/>
      <c r="AF8" s="60"/>
      <c r="AG8" s="60"/>
      <c r="AH8" s="60"/>
      <c r="AI8" s="60"/>
      <c r="AJ8" s="60"/>
      <c r="AK8" s="5"/>
      <c r="AL8" s="61">
        <f>データ!$R$6</f>
        <v>2279194</v>
      </c>
      <c r="AM8" s="61"/>
      <c r="AN8" s="61"/>
      <c r="AO8" s="61"/>
      <c r="AP8" s="61"/>
      <c r="AQ8" s="61"/>
      <c r="AR8" s="61"/>
      <c r="AS8" s="61"/>
      <c r="AT8" s="51">
        <f>データ!$S$6</f>
        <v>326.45</v>
      </c>
      <c r="AU8" s="52"/>
      <c r="AV8" s="52"/>
      <c r="AW8" s="52"/>
      <c r="AX8" s="52"/>
      <c r="AY8" s="52"/>
      <c r="AZ8" s="52"/>
      <c r="BA8" s="52"/>
      <c r="BB8" s="53">
        <f>データ!$T$6</f>
        <v>6981.76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66.239999999999995</v>
      </c>
      <c r="J10" s="52"/>
      <c r="K10" s="52"/>
      <c r="L10" s="52"/>
      <c r="M10" s="52"/>
      <c r="N10" s="52"/>
      <c r="O10" s="64"/>
      <c r="P10" s="53">
        <f>データ!$P$6</f>
        <v>100</v>
      </c>
      <c r="Q10" s="53"/>
      <c r="R10" s="53"/>
      <c r="S10" s="53"/>
      <c r="T10" s="53"/>
      <c r="U10" s="53"/>
      <c r="V10" s="53"/>
      <c r="W10" s="61">
        <f>データ!$Q$6</f>
        <v>2381</v>
      </c>
      <c r="X10" s="61"/>
      <c r="Y10" s="61"/>
      <c r="Z10" s="61"/>
      <c r="AA10" s="61"/>
      <c r="AB10" s="61"/>
      <c r="AC10" s="61"/>
      <c r="AD10" s="2"/>
      <c r="AE10" s="2"/>
      <c r="AF10" s="2"/>
      <c r="AG10" s="2"/>
      <c r="AH10" s="5"/>
      <c r="AI10" s="5"/>
      <c r="AJ10" s="5"/>
      <c r="AK10" s="5"/>
      <c r="AL10" s="61">
        <f>データ!$U$6</f>
        <v>2436411</v>
      </c>
      <c r="AM10" s="61"/>
      <c r="AN10" s="61"/>
      <c r="AO10" s="61"/>
      <c r="AP10" s="61"/>
      <c r="AQ10" s="61"/>
      <c r="AR10" s="61"/>
      <c r="AS10" s="61"/>
      <c r="AT10" s="51">
        <f>データ!$V$6</f>
        <v>356.04</v>
      </c>
      <c r="AU10" s="52"/>
      <c r="AV10" s="52"/>
      <c r="AW10" s="52"/>
      <c r="AX10" s="52"/>
      <c r="AY10" s="52"/>
      <c r="AZ10" s="52"/>
      <c r="BA10" s="52"/>
      <c r="BB10" s="53">
        <f>データ!$W$6</f>
        <v>6843.08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231002</v>
      </c>
      <c r="D6" s="34">
        <f t="shared" si="3"/>
        <v>46</v>
      </c>
      <c r="E6" s="34">
        <f t="shared" si="3"/>
        <v>1</v>
      </c>
      <c r="F6" s="34">
        <f t="shared" si="3"/>
        <v>0</v>
      </c>
      <c r="G6" s="34">
        <f t="shared" si="3"/>
        <v>1</v>
      </c>
      <c r="H6" s="34" t="str">
        <f t="shared" si="3"/>
        <v>愛知県　名古屋市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66.239999999999995</v>
      </c>
      <c r="P6" s="35">
        <f t="shared" si="3"/>
        <v>100</v>
      </c>
      <c r="Q6" s="35">
        <f t="shared" si="3"/>
        <v>2381</v>
      </c>
      <c r="R6" s="35">
        <f t="shared" si="3"/>
        <v>2279194</v>
      </c>
      <c r="S6" s="35">
        <f t="shared" si="3"/>
        <v>326.45</v>
      </c>
      <c r="T6" s="35">
        <f t="shared" si="3"/>
        <v>6981.76</v>
      </c>
      <c r="U6" s="35">
        <f t="shared" si="3"/>
        <v>2436411</v>
      </c>
      <c r="V6" s="35">
        <f t="shared" si="3"/>
        <v>356.04</v>
      </c>
      <c r="W6" s="35">
        <f t="shared" si="3"/>
        <v>6843.08</v>
      </c>
      <c r="X6" s="36">
        <f>IF(X7="",NA(),X7)</f>
        <v>101.16</v>
      </c>
      <c r="Y6" s="36">
        <f t="shared" ref="Y6:AG6" si="4">IF(Y7="",NA(),Y7)</f>
        <v>103.81</v>
      </c>
      <c r="Z6" s="36">
        <f t="shared" si="4"/>
        <v>103.74</v>
      </c>
      <c r="AA6" s="36">
        <f t="shared" si="4"/>
        <v>103.65</v>
      </c>
      <c r="AB6" s="36">
        <f t="shared" si="4"/>
        <v>102.79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255.25</v>
      </c>
      <c r="AU6" s="36">
        <f t="shared" ref="AU6:BC6" si="6">IF(AU7="",NA(),AU7)</f>
        <v>276.64999999999998</v>
      </c>
      <c r="AV6" s="36">
        <f t="shared" si="6"/>
        <v>193.8</v>
      </c>
      <c r="AW6" s="36">
        <f t="shared" si="6"/>
        <v>180.3</v>
      </c>
      <c r="AX6" s="36">
        <f t="shared" si="6"/>
        <v>220.18</v>
      </c>
      <c r="AY6" s="36">
        <f t="shared" si="6"/>
        <v>296.75</v>
      </c>
      <c r="AZ6" s="36">
        <f t="shared" si="6"/>
        <v>295.06</v>
      </c>
      <c r="BA6" s="36">
        <f t="shared" si="6"/>
        <v>178.43</v>
      </c>
      <c r="BB6" s="36">
        <f t="shared" si="6"/>
        <v>168.99</v>
      </c>
      <c r="BC6" s="36">
        <f t="shared" si="6"/>
        <v>159.12</v>
      </c>
      <c r="BD6" s="35" t="str">
        <f>IF(BD7="","",IF(BD7="-","【-】","【"&amp;SUBSTITUTE(TEXT(BD7,"#,##0.00"),"-","△")&amp;"】"))</f>
        <v>【262.87】</v>
      </c>
      <c r="BE6" s="36">
        <f>IF(BE7="",NA(),BE7)</f>
        <v>225.37</v>
      </c>
      <c r="BF6" s="36">
        <f t="shared" ref="BF6:BN6" si="7">IF(BF7="",NA(),BF7)</f>
        <v>223.46</v>
      </c>
      <c r="BG6" s="36">
        <f t="shared" si="7"/>
        <v>225.95</v>
      </c>
      <c r="BH6" s="36">
        <f t="shared" si="7"/>
        <v>222.71</v>
      </c>
      <c r="BI6" s="36">
        <f t="shared" si="7"/>
        <v>218.02</v>
      </c>
      <c r="BJ6" s="36">
        <f t="shared" si="7"/>
        <v>235.04</v>
      </c>
      <c r="BK6" s="36">
        <f t="shared" si="7"/>
        <v>226.55</v>
      </c>
      <c r="BL6" s="36">
        <f t="shared" si="7"/>
        <v>220.35</v>
      </c>
      <c r="BM6" s="36">
        <f t="shared" si="7"/>
        <v>212.16</v>
      </c>
      <c r="BN6" s="36">
        <f t="shared" si="7"/>
        <v>206.16</v>
      </c>
      <c r="BO6" s="35" t="str">
        <f>IF(BO7="","",IF(BO7="-","【-】","【"&amp;SUBSTITUTE(TEXT(BO7,"#,##0.00"),"-","△")&amp;"】"))</f>
        <v>【270.87】</v>
      </c>
      <c r="BP6" s="36">
        <f>IF(BP7="",NA(),BP7)</f>
        <v>94.34</v>
      </c>
      <c r="BQ6" s="36">
        <f t="shared" ref="BQ6:BY6" si="8">IF(BQ7="",NA(),BQ7)</f>
        <v>97.62</v>
      </c>
      <c r="BR6" s="36">
        <f t="shared" si="8"/>
        <v>97.67</v>
      </c>
      <c r="BS6" s="36">
        <f t="shared" si="8"/>
        <v>97.02</v>
      </c>
      <c r="BT6" s="36">
        <f t="shared" si="8"/>
        <v>96.35</v>
      </c>
      <c r="BU6" s="36">
        <f t="shared" si="8"/>
        <v>98.74</v>
      </c>
      <c r="BV6" s="36">
        <f t="shared" si="8"/>
        <v>99.53</v>
      </c>
      <c r="BW6" s="36">
        <f t="shared" si="8"/>
        <v>104.05</v>
      </c>
      <c r="BX6" s="36">
        <f t="shared" si="8"/>
        <v>104.16</v>
      </c>
      <c r="BY6" s="36">
        <f t="shared" si="8"/>
        <v>104.03</v>
      </c>
      <c r="BZ6" s="35" t="str">
        <f>IF(BZ7="","",IF(BZ7="-","【-】","【"&amp;SUBSTITUTE(TEXT(BZ7,"#,##0.00"),"-","△")&amp;"】"))</f>
        <v>【105.59】</v>
      </c>
      <c r="CA6" s="36">
        <f>IF(CA7="",NA(),CA7)</f>
        <v>172.08</v>
      </c>
      <c r="CB6" s="36">
        <f t="shared" ref="CB6:CJ6" si="9">IF(CB7="",NA(),CB7)</f>
        <v>165.88</v>
      </c>
      <c r="CC6" s="36">
        <f t="shared" si="9"/>
        <v>164.42</v>
      </c>
      <c r="CD6" s="36">
        <f t="shared" si="9"/>
        <v>165.22</v>
      </c>
      <c r="CE6" s="36">
        <f t="shared" si="9"/>
        <v>166.21</v>
      </c>
      <c r="CF6" s="36">
        <f t="shared" si="9"/>
        <v>180.69</v>
      </c>
      <c r="CG6" s="36">
        <f t="shared" si="9"/>
        <v>179.62</v>
      </c>
      <c r="CH6" s="36">
        <f t="shared" si="9"/>
        <v>171.57</v>
      </c>
      <c r="CI6" s="36">
        <f t="shared" si="9"/>
        <v>171.29</v>
      </c>
      <c r="CJ6" s="36">
        <f t="shared" si="9"/>
        <v>171.54</v>
      </c>
      <c r="CK6" s="35" t="str">
        <f>IF(CK7="","",IF(CK7="-","【-】","【"&amp;SUBSTITUTE(TEXT(CK7,"#,##0.00"),"-","△")&amp;"】"))</f>
        <v>【163.27】</v>
      </c>
      <c r="CL6" s="36">
        <f>IF(CL7="",NA(),CL7)</f>
        <v>54.51</v>
      </c>
      <c r="CM6" s="36">
        <f t="shared" ref="CM6:CU6" si="10">IF(CM7="",NA(),CM7)</f>
        <v>54.01</v>
      </c>
      <c r="CN6" s="36">
        <f t="shared" si="10"/>
        <v>53.47</v>
      </c>
      <c r="CO6" s="36">
        <f t="shared" si="10"/>
        <v>53.48</v>
      </c>
      <c r="CP6" s="36">
        <f t="shared" si="10"/>
        <v>53.35</v>
      </c>
      <c r="CQ6" s="36">
        <f t="shared" si="10"/>
        <v>59.95</v>
      </c>
      <c r="CR6" s="36">
        <f t="shared" si="10"/>
        <v>59.6</v>
      </c>
      <c r="CS6" s="36">
        <f t="shared" si="10"/>
        <v>58.97</v>
      </c>
      <c r="CT6" s="36">
        <f t="shared" si="10"/>
        <v>58.67</v>
      </c>
      <c r="CU6" s="36">
        <f t="shared" si="10"/>
        <v>59</v>
      </c>
      <c r="CV6" s="35" t="str">
        <f>IF(CV7="","",IF(CV7="-","【-】","【"&amp;SUBSTITUTE(TEXT(CV7,"#,##0.00"),"-","△")&amp;"】"))</f>
        <v>【59.94】</v>
      </c>
      <c r="CW6" s="36">
        <f>IF(CW7="",NA(),CW7)</f>
        <v>93.49</v>
      </c>
      <c r="CX6" s="36">
        <f t="shared" ref="CX6:DF6" si="11">IF(CX7="",NA(),CX7)</f>
        <v>94.44</v>
      </c>
      <c r="CY6" s="36">
        <f t="shared" si="11"/>
        <v>93.85</v>
      </c>
      <c r="CZ6" s="36">
        <f t="shared" si="11"/>
        <v>93.84</v>
      </c>
      <c r="DA6" s="36">
        <f t="shared" si="11"/>
        <v>94.33</v>
      </c>
      <c r="DB6" s="36">
        <f t="shared" si="11"/>
        <v>93.11</v>
      </c>
      <c r="DC6" s="36">
        <f t="shared" si="11"/>
        <v>93.22</v>
      </c>
      <c r="DD6" s="36">
        <f t="shared" si="11"/>
        <v>92.91</v>
      </c>
      <c r="DE6" s="36">
        <f t="shared" si="11"/>
        <v>93.36</v>
      </c>
      <c r="DF6" s="36">
        <f t="shared" si="11"/>
        <v>93.69</v>
      </c>
      <c r="DG6" s="35" t="str">
        <f>IF(DG7="","",IF(DG7="-","【-】","【"&amp;SUBSTITUTE(TEXT(DG7,"#,##0.00"),"-","△")&amp;"】"))</f>
        <v>【90.22】</v>
      </c>
      <c r="DH6" s="36">
        <f>IF(DH7="",NA(),DH7)</f>
        <v>48.61</v>
      </c>
      <c r="DI6" s="36">
        <f t="shared" ref="DI6:DQ6" si="12">IF(DI7="",NA(),DI7)</f>
        <v>49.7</v>
      </c>
      <c r="DJ6" s="36">
        <f t="shared" si="12"/>
        <v>49.83</v>
      </c>
      <c r="DK6" s="36">
        <f t="shared" si="12"/>
        <v>50.84</v>
      </c>
      <c r="DL6" s="36">
        <f t="shared" si="12"/>
        <v>51.64</v>
      </c>
      <c r="DM6" s="36">
        <f t="shared" si="12"/>
        <v>45.31</v>
      </c>
      <c r="DN6" s="36">
        <f t="shared" si="12"/>
        <v>45.85</v>
      </c>
      <c r="DO6" s="36">
        <f t="shared" si="12"/>
        <v>46.73</v>
      </c>
      <c r="DP6" s="36">
        <f t="shared" si="12"/>
        <v>47.39</v>
      </c>
      <c r="DQ6" s="36">
        <f t="shared" si="12"/>
        <v>48.05</v>
      </c>
      <c r="DR6" s="35" t="str">
        <f>IF(DR7="","",IF(DR7="-","【-】","【"&amp;SUBSTITUTE(TEXT(DR7,"#,##0.00"),"-","△")&amp;"】"))</f>
        <v>【47.91】</v>
      </c>
      <c r="DS6" s="36">
        <f>IF(DS7="",NA(),DS7)</f>
        <v>12.4</v>
      </c>
      <c r="DT6" s="36">
        <f t="shared" ref="DT6:EB6" si="13">IF(DT7="",NA(),DT7)</f>
        <v>14.18</v>
      </c>
      <c r="DU6" s="36">
        <f t="shared" si="13"/>
        <v>15.21</v>
      </c>
      <c r="DV6" s="36">
        <f t="shared" si="13"/>
        <v>12.86</v>
      </c>
      <c r="DW6" s="36">
        <f t="shared" si="13"/>
        <v>14.39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1.2</v>
      </c>
      <c r="EE6" s="36">
        <f t="shared" ref="EE6:EM6" si="14">IF(EE7="",NA(),EE7)</f>
        <v>1.35</v>
      </c>
      <c r="EF6" s="36">
        <f t="shared" si="14"/>
        <v>1.17</v>
      </c>
      <c r="EG6" s="36">
        <f t="shared" si="14"/>
        <v>1.23</v>
      </c>
      <c r="EH6" s="36">
        <f t="shared" si="14"/>
        <v>1.28</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231002</v>
      </c>
      <c r="D7" s="38">
        <v>46</v>
      </c>
      <c r="E7" s="38">
        <v>1</v>
      </c>
      <c r="F7" s="38">
        <v>0</v>
      </c>
      <c r="G7" s="38">
        <v>1</v>
      </c>
      <c r="H7" s="38" t="s">
        <v>105</v>
      </c>
      <c r="I7" s="38" t="s">
        <v>106</v>
      </c>
      <c r="J7" s="38" t="s">
        <v>107</v>
      </c>
      <c r="K7" s="38" t="s">
        <v>108</v>
      </c>
      <c r="L7" s="38" t="s">
        <v>109</v>
      </c>
      <c r="M7" s="38"/>
      <c r="N7" s="39" t="s">
        <v>110</v>
      </c>
      <c r="O7" s="39">
        <v>66.239999999999995</v>
      </c>
      <c r="P7" s="39">
        <v>100</v>
      </c>
      <c r="Q7" s="39">
        <v>2381</v>
      </c>
      <c r="R7" s="39">
        <v>2279194</v>
      </c>
      <c r="S7" s="39">
        <v>326.45</v>
      </c>
      <c r="T7" s="39">
        <v>6981.76</v>
      </c>
      <c r="U7" s="39">
        <v>2436411</v>
      </c>
      <c r="V7" s="39">
        <v>356.04</v>
      </c>
      <c r="W7" s="39">
        <v>6843.08</v>
      </c>
      <c r="X7" s="39">
        <v>101.16</v>
      </c>
      <c r="Y7" s="39">
        <v>103.81</v>
      </c>
      <c r="Z7" s="39">
        <v>103.74</v>
      </c>
      <c r="AA7" s="39">
        <v>103.65</v>
      </c>
      <c r="AB7" s="39">
        <v>102.79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255.25</v>
      </c>
      <c r="AU7" s="39">
        <v>276.64999999999998</v>
      </c>
      <c r="AV7" s="39">
        <v>193.8</v>
      </c>
      <c r="AW7" s="39">
        <v>180.3</v>
      </c>
      <c r="AX7" s="39">
        <v>220.18</v>
      </c>
      <c r="AY7" s="39">
        <v>296.75</v>
      </c>
      <c r="AZ7" s="39">
        <v>295.06</v>
      </c>
      <c r="BA7" s="39">
        <v>178.43</v>
      </c>
      <c r="BB7" s="39">
        <v>168.99</v>
      </c>
      <c r="BC7" s="39">
        <v>159.12</v>
      </c>
      <c r="BD7" s="39">
        <v>262.87</v>
      </c>
      <c r="BE7" s="39">
        <v>225.37</v>
      </c>
      <c r="BF7" s="39">
        <v>223.46</v>
      </c>
      <c r="BG7" s="39">
        <v>225.95</v>
      </c>
      <c r="BH7" s="39">
        <v>222.71</v>
      </c>
      <c r="BI7" s="39">
        <v>218.02</v>
      </c>
      <c r="BJ7" s="39">
        <v>235.04</v>
      </c>
      <c r="BK7" s="39">
        <v>226.55</v>
      </c>
      <c r="BL7" s="39">
        <v>220.35</v>
      </c>
      <c r="BM7" s="39">
        <v>212.16</v>
      </c>
      <c r="BN7" s="39">
        <v>206.16</v>
      </c>
      <c r="BO7" s="39">
        <v>270.87</v>
      </c>
      <c r="BP7" s="39">
        <v>94.34</v>
      </c>
      <c r="BQ7" s="39">
        <v>97.62</v>
      </c>
      <c r="BR7" s="39">
        <v>97.67</v>
      </c>
      <c r="BS7" s="39">
        <v>97.02</v>
      </c>
      <c r="BT7" s="39">
        <v>96.35</v>
      </c>
      <c r="BU7" s="39">
        <v>98.74</v>
      </c>
      <c r="BV7" s="39">
        <v>99.53</v>
      </c>
      <c r="BW7" s="39">
        <v>104.05</v>
      </c>
      <c r="BX7" s="39">
        <v>104.16</v>
      </c>
      <c r="BY7" s="39">
        <v>104.03</v>
      </c>
      <c r="BZ7" s="39">
        <v>105.59</v>
      </c>
      <c r="CA7" s="39">
        <v>172.08</v>
      </c>
      <c r="CB7" s="39">
        <v>165.88</v>
      </c>
      <c r="CC7" s="39">
        <v>164.42</v>
      </c>
      <c r="CD7" s="39">
        <v>165.22</v>
      </c>
      <c r="CE7" s="39">
        <v>166.21</v>
      </c>
      <c r="CF7" s="39">
        <v>180.69</v>
      </c>
      <c r="CG7" s="39">
        <v>179.62</v>
      </c>
      <c r="CH7" s="39">
        <v>171.57</v>
      </c>
      <c r="CI7" s="39">
        <v>171.29</v>
      </c>
      <c r="CJ7" s="39">
        <v>171.54</v>
      </c>
      <c r="CK7" s="39">
        <v>163.27000000000001</v>
      </c>
      <c r="CL7" s="39">
        <v>54.51</v>
      </c>
      <c r="CM7" s="39">
        <v>54.01</v>
      </c>
      <c r="CN7" s="39">
        <v>53.47</v>
      </c>
      <c r="CO7" s="39">
        <v>53.48</v>
      </c>
      <c r="CP7" s="39">
        <v>53.35</v>
      </c>
      <c r="CQ7" s="39">
        <v>59.95</v>
      </c>
      <c r="CR7" s="39">
        <v>59.6</v>
      </c>
      <c r="CS7" s="39">
        <v>58.97</v>
      </c>
      <c r="CT7" s="39">
        <v>58.67</v>
      </c>
      <c r="CU7" s="39">
        <v>59</v>
      </c>
      <c r="CV7" s="39">
        <v>59.94</v>
      </c>
      <c r="CW7" s="39">
        <v>93.49</v>
      </c>
      <c r="CX7" s="39">
        <v>94.44</v>
      </c>
      <c r="CY7" s="39">
        <v>93.85</v>
      </c>
      <c r="CZ7" s="39">
        <v>93.84</v>
      </c>
      <c r="DA7" s="39">
        <v>94.33</v>
      </c>
      <c r="DB7" s="39">
        <v>93.11</v>
      </c>
      <c r="DC7" s="39">
        <v>93.22</v>
      </c>
      <c r="DD7" s="39">
        <v>92.91</v>
      </c>
      <c r="DE7" s="39">
        <v>93.36</v>
      </c>
      <c r="DF7" s="39">
        <v>93.69</v>
      </c>
      <c r="DG7" s="39">
        <v>90.22</v>
      </c>
      <c r="DH7" s="39">
        <v>48.61</v>
      </c>
      <c r="DI7" s="39">
        <v>49.7</v>
      </c>
      <c r="DJ7" s="39">
        <v>49.83</v>
      </c>
      <c r="DK7" s="39">
        <v>50.84</v>
      </c>
      <c r="DL7" s="39">
        <v>51.64</v>
      </c>
      <c r="DM7" s="39">
        <v>45.31</v>
      </c>
      <c r="DN7" s="39">
        <v>45.85</v>
      </c>
      <c r="DO7" s="39">
        <v>46.73</v>
      </c>
      <c r="DP7" s="39">
        <v>47.39</v>
      </c>
      <c r="DQ7" s="39">
        <v>48.05</v>
      </c>
      <c r="DR7" s="39">
        <v>47.91</v>
      </c>
      <c r="DS7" s="39">
        <v>12.4</v>
      </c>
      <c r="DT7" s="39">
        <v>14.18</v>
      </c>
      <c r="DU7" s="39">
        <v>15.21</v>
      </c>
      <c r="DV7" s="39">
        <v>12.86</v>
      </c>
      <c r="DW7" s="39">
        <v>14.39</v>
      </c>
      <c r="DX7" s="39">
        <v>12.46</v>
      </c>
      <c r="DY7" s="39">
        <v>13.95</v>
      </c>
      <c r="DZ7" s="39">
        <v>15.33</v>
      </c>
      <c r="EA7" s="39">
        <v>16.739999999999998</v>
      </c>
      <c r="EB7" s="39">
        <v>17.97</v>
      </c>
      <c r="EC7" s="39">
        <v>15</v>
      </c>
      <c r="ED7" s="39">
        <v>1.2</v>
      </c>
      <c r="EE7" s="39">
        <v>1.35</v>
      </c>
      <c r="EF7" s="39">
        <v>1.17</v>
      </c>
      <c r="EG7" s="39">
        <v>1.23</v>
      </c>
      <c r="EH7" s="39">
        <v>1.28</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2017-12-25T01:29:56Z</dcterms:created>
  <dcterms:modified xsi:type="dcterms:W3CDTF">2018-02-22T14:56:00Z</dcterms:modified>
  <cp:category/>
</cp:coreProperties>
</file>