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72" windowWidth="14940" windowHeight="786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AD10" i="4" s="1"/>
  <c r="Q6" i="5"/>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W10" i="4"/>
  <c r="I10" i="4"/>
  <c r="BB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<sst xmlns="http://schemas.openxmlformats.org/spreadsheetml/2006/main" count="235" uniqueCount="123">
  <si>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</si>
  <si>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</si>
  <si>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</si>
  <si>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</si>
  <si>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</si>
  <si>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</si>
  <si>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</si>
  <si>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</si>
  <si>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</si>
  <si>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</si>
  <si>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</si>
  <si>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</si>
  <si>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</si>
  <si>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</si>
  <si>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</si>
  <si>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</si>
  <si>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</si>
  <si>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</si>
  <si>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</si>
  <si>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</si>
  <si>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</si>
  <si>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</si>
  <si>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</si>
  <si>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</si>
  <si>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</si>
  <si>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</si>
  <si>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</si>
  <si>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</si>
  <si>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</si>
  <si>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</si>
  <si>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</si>
  <si>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</si>
  <si>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</si>
  <si>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</si>
  <si>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</si>
  <si>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</si>
  <si>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</si>
  <si>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</si>
  <si>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</si>
  <si>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</si>
  <si>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</si>
  <si>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</si>
  <si>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</si>
  <si>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</si>
  <si>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</si>
  <si>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</si>
  <si>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</si>
  <si>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</si>
  <si>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</si>
  <si>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</si>
  <si>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</si>
  <si>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</si>
  <si>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</si>
  <si>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</si>
  <si>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</si>
  <si>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</si>
  <si>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</si>
  <si>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</si>
  <si>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</si>
  <si>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</si>
  <si>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</si>
  <si>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</si>
  <si>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</si>
  <si>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</si>
  <si>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</si>
  <si>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</si>
  <si>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</si>
  <si>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</si>
  <si>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</si>
  <si>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</si>
  <si>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</si>
  <si>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</si>
  <si>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</si>
  <si>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</si>
  <si>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</si>
  <si>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</si>
  <si>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</si>
  <si>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</si>
  <si>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</si>
  <si>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</si>
  <si>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</si>
  <si>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</si>
  <si>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</si>
  <si>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</si>
  <si>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</si>
  <si>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</si>
  <si>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</si>
  <si>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</si>
  <si>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</si>
  <si>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</si>
  <si>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</si>
  <si>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</si>
  <si>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</si>
  <si>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</si>
  <si>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</si>
  <si>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</si>
  <si>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</si>
  <si>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</si>
  <si>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</si>
  <si>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</si>
  <si>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</si>
  <si>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</si>
  <si>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</si>
  <si>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</si>
  <si>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</si>
  <si>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</si>
  <si>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</si>
  <si>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</si>
  <si>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京都市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</si>
  <si>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</si>
  <si>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</si>
  <si>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</si>
  <si>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</si>
  <si>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</si>
  <si>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</si>
  <si>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</si>
  <si>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</si>
  <si>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</si>
  <si>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</si>
  <si>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○施設マネジメントの実践により，老朽化した管渠の計画的な点検を行うとともに，効率的な改築更新を進める。
○企業債残高を縮減し，財務体質を強化するとともに，将来の利息負担の軽減を図る。
○水需要の減少傾向が続き，今後も厳しい財政収支が見込まれる中，今後もより一層効率的・効果的な事業運営を進める。</t>
    <rPh sb="1" eb="3">
      <t>シセツ</t>
    </rPh>
    <phoneticPr fontId="4"/>
  </si>
  <si>
    <t>自治体職員</t>
    <rPh sb="0" eb="3">
      <t>ジチタイ</t>
    </rPh>
    <rPh sb="3" eb="5">
      <t>ショクイン</t>
    </rPh>
    <phoneticPr fontId="4"/>
  </si>
  <si>
    <t>○直近の５年間においては，全ての経営指標で類似団体平均値と比べ概ね良好な状況にある。
○財政計画期間中（平成25～29年度）の累積収支の均衡を図るため，平成25年10月に使用料改定（平均△3.0％）を行い，適切な使用料水準へ見直しを行ったところである。
○処理能力に対する１日の平均処理水量の割合を示した「⑦施設利用率」が約60％となっているが，雨水時の最大処理水量を用いた「１日最大稼働率」は90％を超えており，施設規模は適正といえる状況である。
○なお，平成26年度以降「③流動比率」が大幅に低下しているが，これは地方公営企業会計制度が見直され，１年以内に返済期限が到来する企業債等を流動負債に分類したことによるものであり，経営実態に変化はない。</t>
    <rPh sb="31" eb="32">
      <t>オオム</t>
    </rPh>
    <phoneticPr fontId="4"/>
  </si>
  <si>
    <r>
      <t>○</t>
    </r>
    <r>
      <rPr>
        <b/>
        <sz val="11"/>
        <color theme="1"/>
        <rFont val="ＭＳ ゴシック"/>
        <family val="3"/>
        <charset val="128"/>
      </rPr>
      <t>「①有形固定資産減価償却率」</t>
    </r>
    <r>
      <rPr>
        <sz val="11"/>
        <color theme="1"/>
        <rFont val="ＭＳ ゴシック"/>
        <family val="3"/>
        <charset val="128"/>
      </rPr>
      <t>，</t>
    </r>
    <r>
      <rPr>
        <b/>
        <sz val="11"/>
        <color theme="1"/>
        <rFont val="ＭＳ ゴシック"/>
        <family val="3"/>
        <charset val="128"/>
      </rPr>
      <t>「②管渠老朽化率」</t>
    </r>
    <r>
      <rPr>
        <sz val="11"/>
        <color theme="1"/>
        <rFont val="ＭＳ ゴシック"/>
        <family val="3"/>
        <charset val="128"/>
      </rPr>
      <t>が類似団体平均値を上回っており，管渠においては，平成28年度末時点で標準的な耐用年数（50年）を超過しているものが１割を超えている状況にある。
○そのような状況の中，老朽化した管路等の管更生や布設替えを進めたことにより，平成28年度の</t>
    </r>
    <r>
      <rPr>
        <b/>
        <sz val="11"/>
        <color theme="1"/>
        <rFont val="ＭＳ ゴシック"/>
        <family val="3"/>
        <charset val="128"/>
      </rPr>
      <t>「③管渠改善率」</t>
    </r>
    <r>
      <rPr>
        <sz val="11"/>
        <color theme="1"/>
        <rFont val="ＭＳ ゴシック"/>
        <family val="3"/>
        <charset val="128"/>
      </rPr>
      <t>は，類似団体平均値を上回る結果となっている。
○今後，平安建都1200年（平成6年）での市街化区域における整備完了を目指して布設を進めてきた膨大な管路施設が順次更新を迎えることから，老朽化対策にこれまで以上の財源の確保が必要となる。</t>
    </r>
    <rPh sb="55" eb="56">
      <t>マツ</t>
    </rPh>
    <rPh sb="104" eb="106">
      <t>ジョウキョウ</t>
    </rPh>
    <rPh sb="107" eb="108">
      <t>ナカ</t>
    </rPh>
    <rPh sb="109" eb="112">
      <t>ロウキュウカ</t>
    </rPh>
    <rPh sb="114" eb="115">
      <t>カン</t>
    </rPh>
    <rPh sb="115" eb="116">
      <t>ロ</t>
    </rPh>
    <rPh sb="116" eb="117">
      <t>トウ</t>
    </rPh>
    <rPh sb="118" eb="119">
      <t>カン</t>
    </rPh>
    <rPh sb="119" eb="121">
      <t>コウセイ</t>
    </rPh>
    <rPh sb="122" eb="124">
      <t>フセツ</t>
    </rPh>
    <rPh sb="124" eb="125">
      <t>ガ</t>
    </rPh>
    <rPh sb="136" eb="138">
      <t>ヘイセイ</t>
    </rPh>
    <rPh sb="140" eb="141">
      <t>ネン</t>
    </rPh>
    <rPh sb="141" eb="142">
      <t>ド</t>
    </rPh>
    <rPh sb="145" eb="147">
      <t>カンキョ</t>
    </rPh>
    <rPh sb="147" eb="149">
      <t>カイゼン</t>
    </rPh>
    <rPh sb="149" eb="150">
      <t>リツ</t>
    </rPh>
    <rPh sb="164" eb="166">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</si>
</sst>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0.33</c:v>
                </c:pt>
                <c:pt idx="1">
                  <c:v>0.33</c:v>
                </c:pt>
                <c:pt idx="2">
                  <c:v>0.44</c:v>
                </c:pt>
                <c:pt idx="3">
                  <c:v>0.27</c:v>
                </c:pt>
                <c:pt idx="4">
                  <c:v>0.47</c:v>
                </c:pt>
              </c:numCache>
            </c:numRef>
          </c:val>
        </c:ser>
        <c:dLbls>
          <c:showLegendKey val="0"/>
          <c:showVal val="0"/>
          <c:showCatName val="0"/>
          <c:showSerName val="0"/>
          <c:showPercent val="0"/>
          <c:showBubbleSize val="0"/>
        </c:dLbls>
        <c:gapWidth val="150"/>
        <c:axId val="277243280"/>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277243280"/>
        <c:axId val="277240928"/>
      </c:lineChart>
      <c:dateAx>
        <c:axId val="277243280"/>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60.3</c:v>
                </c:pt>
                <c:pt idx="1">
                  <c:v>60.36</c:v>
                </c:pt>
                <c:pt idx="2">
                  <c:v>60.29</c:v>
                </c:pt>
                <c:pt idx="3">
                  <c:v>59.79</c:v>
                </c:pt>
                <c:pt idx="4">
                  <c:v>59.14</c:v>
                </c:pt>
              </c:numCache>
            </c:numRef>
          </c:val>
        </c:ser>
        <c:dLbls>
          <c:showLegendKey val="0"/>
          <c:showVal val="0"/>
          <c:showCatName val="0"/>
          <c:showSerName val="0"/>
          <c:showPercent val="0"/>
          <c:showBubbleSize val="0"/>
        </c:dLbls>
        <c:gapWidth val="150"/>
        <c:axId val="492549952"/>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492549952"/>
        <c:axId val="202185848"/>
      </c:lineChart>
      <c:dateAx>
        <c:axId val="492549952"/>
        <c:scaling>
          <c:orientation val="minMax"/>
        </c:scaling>
        <c:delete val="1"/>
        <c:axPos val="b"/>
        <c:numFmt formatCode="ge" sourceLinked="1"/>
        <c:majorTickMark val="none"/>
        <c:minorTickMark val="none"/>
        <c:tickLblPos val="none"/>
        <c:crossAx val="202185848"/>
        <c:crosses val="autoZero"/>
        <c:auto val="1"/>
        <c:lblOffset val="100"/>
        <c:baseTimeUnit val="years"/>
      </c:dateAx>
      <c:valAx>
        <c:axId val="2021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98.94</c:v>
                </c:pt>
                <c:pt idx="1">
                  <c:v>98.95</c:v>
                </c:pt>
                <c:pt idx="2">
                  <c:v>99.05</c:v>
                </c:pt>
                <c:pt idx="3">
                  <c:v>99.1</c:v>
                </c:pt>
                <c:pt idx="4">
                  <c:v>99.21</c:v>
                </c:pt>
              </c:numCache>
            </c:numRef>
          </c:val>
        </c:ser>
        <c:dLbls>
          <c:showLegendKey val="0"/>
          <c:showVal val="0"/>
          <c:showCatName val="0"/>
          <c:showSerName val="0"/>
          <c:showPercent val="0"/>
          <c:showBubbleSize val="0"/>
        </c:dLbls>
        <c:gapWidth val="150"/>
        <c:axId val="201078904"/>
        <c:axId val="4976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201078904"/>
        <c:axId val="497695840"/>
      </c:lineChart>
      <c:dateAx>
        <c:axId val="201078904"/>
        <c:scaling>
          <c:orientation val="minMax"/>
        </c:scaling>
        <c:delete val="1"/>
        <c:axPos val="b"/>
        <c:numFmt formatCode="ge" sourceLinked="1"/>
        <c:majorTickMark val="none"/>
        <c:minorTickMark val="none"/>
        <c:tickLblPos val="none"/>
        <c:crossAx val="497695840"/>
        <c:crosses val="autoZero"/>
        <c:auto val="1"/>
        <c:lblOffset val="100"/>
        <c:baseTimeUnit val="years"/>
      </c:dateAx>
      <c:valAx>
        <c:axId val="4976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108.28</c:v>
                </c:pt>
                <c:pt idx="1">
                  <c:v>110.07</c:v>
                </c:pt>
                <c:pt idx="2">
                  <c:v>110.02</c:v>
                </c:pt>
                <c:pt idx="3">
                  <c:v>110.2</c:v>
                </c:pt>
                <c:pt idx="4">
                  <c:v>110.82</c:v>
                </c:pt>
              </c:numCache>
            </c:numRef>
          </c:val>
        </c:ser>
        <c:dLbls>
          <c:showLegendKey val="0"/>
          <c:showVal val="0"/>
          <c:showCatName val="0"/>
          <c:showSerName val="0"/>
          <c:showPercent val="0"/>
          <c:showBubbleSize val="0"/>
        </c:dLbls>
        <c:gapWidth val="150"/>
        <c:axId val="277239360"/>
        <c:axId val="2772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277239360"/>
        <c:axId val="277244064"/>
      </c:lineChart>
      <c:dateAx>
        <c:axId val="277239360"/>
        <c:scaling>
          <c:orientation val="minMax"/>
        </c:scaling>
        <c:delete val="1"/>
        <c:axPos val="b"/>
        <c:numFmt formatCode="ge" sourceLinked="1"/>
        <c:majorTickMark val="none"/>
        <c:minorTickMark val="none"/>
        <c:tickLblPos val="none"/>
        <c:crossAx val="277244064"/>
        <c:crosses val="autoZero"/>
        <c:auto val="1"/>
        <c:lblOffset val="100"/>
        <c:baseTimeUnit val="years"/>
      </c:dateAx>
      <c:valAx>
        <c:axId val="2772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33.65</c:v>
                </c:pt>
                <c:pt idx="1">
                  <c:v>34.58</c:v>
                </c:pt>
                <c:pt idx="2">
                  <c:v>47.44</c:v>
                </c:pt>
                <c:pt idx="3">
                  <c:v>48.56</c:v>
                </c:pt>
                <c:pt idx="4">
                  <c:v>49.9</c:v>
                </c:pt>
              </c:numCache>
            </c:numRef>
          </c:val>
        </c:ser>
        <c:dLbls>
          <c:showLegendKey val="0"/>
          <c:showVal val="0"/>
          <c:showCatName val="0"/>
          <c:showSerName val="0"/>
          <c:showPercent val="0"/>
          <c:showBubbleSize val="0"/>
        </c:dLbls>
        <c:gapWidth val="150"/>
        <c:axId val="453375560"/>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453375560"/>
        <c:axId val="453373600"/>
      </c:lineChart>
      <c:dateAx>
        <c:axId val="453375560"/>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7.54</c:v>
                </c:pt>
                <c:pt idx="1">
                  <c:v>8.69</c:v>
                </c:pt>
                <c:pt idx="2">
                  <c:v>10.35</c:v>
                </c:pt>
                <c:pt idx="3">
                  <c:v>12.53</c:v>
                </c:pt>
                <c:pt idx="4">
                  <c:v>14.6</c:v>
                </c:pt>
              </c:numCache>
            </c:numRef>
          </c:val>
        </c:ser>
        <c:dLbls>
          <c:showLegendKey val="0"/>
          <c:showVal val="0"/>
          <c:showCatName val="0"/>
          <c:showSerName val="0"/>
          <c:showPercent val="0"/>
          <c:showBubbleSize val="0"/>
        </c:dLbls>
        <c:gapWidth val="150"/>
        <c:axId val="453375952"/>
        <c:axId val="45337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453375952"/>
        <c:axId val="453374384"/>
      </c:lineChart>
      <c:dateAx>
        <c:axId val="453375952"/>
        <c:scaling>
          <c:orientation val="minMax"/>
        </c:scaling>
        <c:delete val="1"/>
        <c:axPos val="b"/>
        <c:numFmt formatCode="ge" sourceLinked="1"/>
        <c:majorTickMark val="none"/>
        <c:minorTickMark val="none"/>
        <c:tickLblPos val="none"/>
        <c:crossAx val="453374384"/>
        <c:crosses val="autoZero"/>
        <c:auto val="1"/>
        <c:lblOffset val="100"/>
        <c:baseTimeUnit val="years"/>
      </c:dateAx>
      <c:valAx>
        <c:axId val="45337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1248"/>
        <c:axId val="4533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453371248"/>
        <c:axId val="453374776"/>
      </c:lineChart>
      <c:dateAx>
        <c:axId val="453371248"/>
        <c:scaling>
          <c:orientation val="minMax"/>
        </c:scaling>
        <c:delete val="1"/>
        <c:axPos val="b"/>
        <c:numFmt formatCode="ge" sourceLinked="1"/>
        <c:majorTickMark val="none"/>
        <c:minorTickMark val="none"/>
        <c:tickLblPos val="none"/>
        <c:crossAx val="453374776"/>
        <c:crosses val="autoZero"/>
        <c:auto val="1"/>
        <c:lblOffset val="100"/>
        <c:baseTimeUnit val="years"/>
      </c:dateAx>
      <c:valAx>
        <c:axId val="45337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317.07</c:v>
                </c:pt>
                <c:pt idx="1">
                  <c:v>369.15</c:v>
                </c:pt>
                <c:pt idx="2">
                  <c:v>75.8</c:v>
                </c:pt>
                <c:pt idx="3">
                  <c:v>78.09</c:v>
                </c:pt>
                <c:pt idx="4">
                  <c:v>73.59</c:v>
                </c:pt>
              </c:numCache>
            </c:numRef>
          </c:val>
        </c:ser>
        <c:dLbls>
          <c:showLegendKey val="0"/>
          <c:showVal val="0"/>
          <c:showCatName val="0"/>
          <c:showSerName val="0"/>
          <c:showPercent val="0"/>
          <c:showBubbleSize val="0"/>
        </c:dLbls>
        <c:gapWidth val="150"/>
        <c:axId val="501689304"/>
        <c:axId val="5016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501689304"/>
        <c:axId val="501688912"/>
      </c:lineChart>
      <c:dateAx>
        <c:axId val="501689304"/>
        <c:scaling>
          <c:orientation val="minMax"/>
        </c:scaling>
        <c:delete val="1"/>
        <c:axPos val="b"/>
        <c:numFmt formatCode="ge" sourceLinked="1"/>
        <c:majorTickMark val="none"/>
        <c:minorTickMark val="none"/>
        <c:tickLblPos val="none"/>
        <c:crossAx val="501688912"/>
        <c:crosses val="autoZero"/>
        <c:auto val="1"/>
        <c:lblOffset val="100"/>
        <c:baseTimeUnit val="years"/>
      </c:dateAx>
      <c:valAx>
        <c:axId val="5016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620.58000000000004</c:v>
                </c:pt>
                <c:pt idx="1">
                  <c:v>609.1</c:v>
                </c:pt>
                <c:pt idx="2">
                  <c:v>606.83000000000004</c:v>
                </c:pt>
                <c:pt idx="3">
                  <c:v>539.30999999999995</c:v>
                </c:pt>
                <c:pt idx="4">
                  <c:v>519.85</c:v>
                </c:pt>
              </c:numCache>
            </c:numRef>
          </c:val>
        </c:ser>
        <c:dLbls>
          <c:showLegendKey val="0"/>
          <c:showVal val="0"/>
          <c:showCatName val="0"/>
          <c:showSerName val="0"/>
          <c:showPercent val="0"/>
          <c:showBubbleSize val="0"/>
        </c:dLbls>
        <c:gapWidth val="150"/>
        <c:axId val="501694008"/>
        <c:axId val="5016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501694008"/>
        <c:axId val="501695968"/>
      </c:lineChart>
      <c:dateAx>
        <c:axId val="501694008"/>
        <c:scaling>
          <c:orientation val="minMax"/>
        </c:scaling>
        <c:delete val="1"/>
        <c:axPos val="b"/>
        <c:numFmt formatCode="ge" sourceLinked="1"/>
        <c:majorTickMark val="none"/>
        <c:minorTickMark val="none"/>
        <c:tickLblPos val="none"/>
        <c:crossAx val="501695968"/>
        <c:crosses val="autoZero"/>
        <c:auto val="1"/>
        <c:lblOffset val="100"/>
        <c:baseTimeUnit val="years"/>
      </c:dateAx>
      <c:valAx>
        <c:axId val="5016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119.81</c:v>
                </c:pt>
                <c:pt idx="1">
                  <c:v>118.13</c:v>
                </c:pt>
                <c:pt idx="2">
                  <c:v>118.98</c:v>
                </c:pt>
                <c:pt idx="3">
                  <c:v>119.12</c:v>
                </c:pt>
                <c:pt idx="4">
                  <c:v>120.81</c:v>
                </c:pt>
              </c:numCache>
            </c:numRef>
          </c:val>
        </c:ser>
        <c:dLbls>
          <c:showLegendKey val="0"/>
          <c:showVal val="0"/>
          <c:showCatName val="0"/>
          <c:showSerName val="0"/>
          <c:showPercent val="0"/>
          <c:showBubbleSize val="0"/>
        </c:dLbls>
        <c:gapWidth val="150"/>
        <c:axId val="501695576"/>
        <c:axId val="50169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501695576"/>
        <c:axId val="501693616"/>
      </c:lineChart>
      <c:dateAx>
        <c:axId val="501695576"/>
        <c:scaling>
          <c:orientation val="minMax"/>
        </c:scaling>
        <c:delete val="1"/>
        <c:axPos val="b"/>
        <c:numFmt formatCode="ge" sourceLinked="1"/>
        <c:majorTickMark val="none"/>
        <c:minorTickMark val="none"/>
        <c:tickLblPos val="none"/>
        <c:crossAx val="501693616"/>
        <c:crosses val="autoZero"/>
        <c:auto val="1"/>
        <c:lblOffset val="100"/>
        <c:baseTimeUnit val="years"/>
      </c:dateAx>
      <c:valAx>
        <c:axId val="50169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105.58</c:v>
                </c:pt>
                <c:pt idx="1">
                  <c:v>105.16</c:v>
                </c:pt>
                <c:pt idx="2">
                  <c:v>102.58</c:v>
                </c:pt>
                <c:pt idx="3">
                  <c:v>102.68</c:v>
                </c:pt>
                <c:pt idx="4">
                  <c:v>101.33</c:v>
                </c:pt>
              </c:numCache>
            </c:numRef>
          </c:val>
        </c:ser>
        <c:dLbls>
          <c:showLegendKey val="0"/>
          <c:showVal val="0"/>
          <c:showCatName val="0"/>
          <c:showSerName val="0"/>
          <c:showPercent val="0"/>
          <c:showBubbleSize val="0"/>
        </c:dLbls>
        <c:gapWidth val="150"/>
        <c:axId val="492549560"/>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492549560"/>
        <c:axId val="492549168"/>
      </c:lineChart>
      <c:dateAx>
        <c:axId val="492549560"/>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京都府　京都市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120</v>
      </c>
      <c r="AE8" s="50"/>
      <c r="AF8" s="50"/>
      <c r="AG8" s="50"/>
      <c r="AH8" s="50"/>
      <c r="AI8" s="50"/>
      <c r="AJ8" s="50"/>
      <c r="AK8" s="4"/>
      <c r="AL8" s="51">
        <f>データ!S6</f>
        <v>1418340</v>
      </c>
      <c r="AM8" s="51"/>
      <c r="AN8" s="51"/>
      <c r="AO8" s="51"/>
      <c r="AP8" s="51"/>
      <c r="AQ8" s="51"/>
      <c r="AR8" s="51"/>
      <c r="AS8" s="51"/>
      <c r="AT8" s="46">
        <f>データ!T6</f>
        <v>827.83</v>
      </c>
      <c r="AU8" s="46"/>
      <c r="AV8" s="46"/>
      <c r="AW8" s="46"/>
      <c r="AX8" s="46"/>
      <c r="AY8" s="46"/>
      <c r="AZ8" s="46"/>
      <c r="BA8" s="46"/>
      <c r="BB8" s="46">
        <f>データ!U6</f>
        <v>1713.32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54.79</v>
      </c>
      <c r="J10" s="46"/>
      <c r="K10" s="46"/>
      <c r="L10" s="46"/>
      <c r="M10" s="46"/>
      <c r="N10" s="46"/>
      <c r="O10" s="46"/>
      <c r="P10" s="46">
        <f>データ!P6</f>
        <v>99.13</v>
      </c>
      <c r="Q10" s="46"/>
      <c r="R10" s="46"/>
      <c r="S10" s="46"/>
      <c r="T10" s="46"/>
      <c r="U10" s="46"/>
      <c r="V10" s="46"/>
      <c r="W10" s="46">
        <f>データ!Q6</f>
        <v>56.64</v>
      </c>
      <c r="X10" s="46"/>
      <c r="Y10" s="46"/>
      <c r="Z10" s="46"/>
      <c r="AA10" s="46"/>
      <c r="AB10" s="46"/>
      <c r="AC10" s="46"/>
      <c r="AD10" s="51">
        <f>データ!R6</f>
        <v>1976</v>
      </c>
      <c r="AE10" s="51"/>
      <c r="AF10" s="51"/>
      <c r="AG10" s="51"/>
      <c r="AH10" s="51"/>
      <c r="AI10" s="51"/>
      <c r="AJ10" s="51"/>
      <c r="AK10" s="2"/>
      <c r="AL10" s="51">
        <f>データ!V6</f>
        <v>1402585</v>
      </c>
      <c r="AM10" s="51"/>
      <c r="AN10" s="51"/>
      <c r="AO10" s="51"/>
      <c r="AP10" s="51"/>
      <c r="AQ10" s="51"/>
      <c r="AR10" s="51"/>
      <c r="AS10" s="51"/>
      <c r="AT10" s="46">
        <f>データ!W6</f>
        <v>152.07</v>
      </c>
      <c r="AU10" s="46"/>
      <c r="AV10" s="46"/>
      <c r="AW10" s="46"/>
      <c r="AX10" s="46"/>
      <c r="AY10" s="46"/>
      <c r="AZ10" s="46"/>
      <c r="BA10" s="46"/>
      <c r="BB10" s="46">
        <f>データ!X6</f>
        <v>9223.2900000000009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122</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119</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261009</v>
      </c>
      <c r="D6" s="34">
        <f t="shared" si="3"/>
        <v>46</v>
      </c>
      <c r="E6" s="34">
        <f t="shared" si="3"/>
        <v>17</v>
      </c>
      <c r="F6" s="34">
        <f t="shared" si="3"/>
        <v>1</v>
      </c>
      <c r="G6" s="34">
        <f t="shared" si="3"/>
        <v>0</v>
      </c>
      <c r="H6" s="34" t="str">
        <f t="shared" si="3"/>
        <v>京都府　京都市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54.79</v>
      </c>
      <c r="P6" s="35">
        <f t="shared" si="3"/>
        <v>99.13</v>
      </c>
      <c r="Q6" s="35">
        <f t="shared" si="3"/>
        <v>56.64</v>
      </c>
      <c r="R6" s="35">
        <f t="shared" si="3"/>
        <v>1976</v>
      </c>
      <c r="S6" s="35">
        <f t="shared" si="3"/>
        <v>1418340</v>
      </c>
      <c r="T6" s="35">
        <f t="shared" si="3"/>
        <v>827.83</v>
      </c>
      <c r="U6" s="35">
        <f t="shared" si="3"/>
        <v>1713.32</v>
      </c>
      <c r="V6" s="35">
        <f t="shared" si="3"/>
        <v>1402585</v>
      </c>
      <c r="W6" s="35">
        <f t="shared" si="3"/>
        <v>152.07</v>
      </c>
      <c r="X6" s="35">
        <f t="shared" si="3"/>
        <v>9223.2900000000009</v>
      </c>
      <c r="Y6" s="36">
        <f>IF(Y7="",NA(),Y7)</f>
        <v>108.28</v>
      </c>
      <c r="Z6" s="36">
        <f t="shared" ref="Z6:AH6" si="4">IF(Z7="",NA(),Z7)</f>
        <v>110.07</v>
      </c>
      <c r="AA6" s="36">
        <f t="shared" si="4"/>
        <v>110.02</v>
      </c>
      <c r="AB6" s="36">
        <f t="shared" si="4"/>
        <v>110.2</v>
      </c>
      <c r="AC6" s="36">
        <f t="shared" si="4"/>
        <v>110.82</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317.07</v>
      </c>
      <c r="AV6" s="36">
        <f t="shared" ref="AV6:BD6" si="6">IF(AV7="",NA(),AV7)</f>
        <v>369.15</v>
      </c>
      <c r="AW6" s="36">
        <f t="shared" si="6"/>
        <v>75.8</v>
      </c>
      <c r="AX6" s="36">
        <f t="shared" si="6"/>
        <v>78.09</v>
      </c>
      <c r="AY6" s="36">
        <f t="shared" si="6"/>
        <v>73.59</v>
      </c>
      <c r="AZ6" s="36">
        <f t="shared" si="6"/>
        <v>182.39</v>
      </c>
      <c r="BA6" s="36">
        <f t="shared" si="6"/>
        <v>187.05</v>
      </c>
      <c r="BB6" s="36">
        <f t="shared" si="6"/>
        <v>55.68</v>
      </c>
      <c r="BC6" s="36">
        <f t="shared" si="6"/>
        <v>56.18</v>
      </c>
      <c r="BD6" s="36">
        <f t="shared" si="6"/>
        <v>59.45</v>
      </c>
      <c r="BE6" s="35" t="str">
        <f>IF(BE7="","",IF(BE7="-","【-】","【"&amp;SUBSTITUTE(TEXT(BE7,"#,##0.00"),"-","△")&amp;"】"))</f>
        <v>【59.95】</v>
      </c>
      <c r="BF6" s="36">
        <f>IF(BF7="",NA(),BF7)</f>
        <v>620.58000000000004</v>
      </c>
      <c r="BG6" s="36">
        <f t="shared" ref="BG6:BO6" si="7">IF(BG7="",NA(),BG7)</f>
        <v>609.1</v>
      </c>
      <c r="BH6" s="36">
        <f t="shared" si="7"/>
        <v>606.83000000000004</v>
      </c>
      <c r="BI6" s="36">
        <f t="shared" si="7"/>
        <v>539.30999999999995</v>
      </c>
      <c r="BJ6" s="36">
        <f t="shared" si="7"/>
        <v>519.85</v>
      </c>
      <c r="BK6" s="36">
        <f t="shared" si="7"/>
        <v>671.46</v>
      </c>
      <c r="BL6" s="36">
        <f t="shared" si="7"/>
        <v>644.47</v>
      </c>
      <c r="BM6" s="36">
        <f t="shared" si="7"/>
        <v>627.59</v>
      </c>
      <c r="BN6" s="36">
        <f t="shared" si="7"/>
        <v>594.09</v>
      </c>
      <c r="BO6" s="36">
        <f t="shared" si="7"/>
        <v>576.02</v>
      </c>
      <c r="BP6" s="35" t="str">
        <f>IF(BP7="","",IF(BP7="-","【-】","【"&amp;SUBSTITUTE(TEXT(BP7,"#,##0.00"),"-","△")&amp;"】"))</f>
        <v>【728.30】</v>
      </c>
      <c r="BQ6" s="36">
        <f>IF(BQ7="",NA(),BQ7)</f>
        <v>119.81</v>
      </c>
      <c r="BR6" s="36">
        <f t="shared" ref="BR6:BZ6" si="8">IF(BR7="",NA(),BR7)</f>
        <v>118.13</v>
      </c>
      <c r="BS6" s="36">
        <f t="shared" si="8"/>
        <v>118.98</v>
      </c>
      <c r="BT6" s="36">
        <f t="shared" si="8"/>
        <v>119.12</v>
      </c>
      <c r="BU6" s="36">
        <f t="shared" si="8"/>
        <v>120.81</v>
      </c>
      <c r="BV6" s="36">
        <f t="shared" si="8"/>
        <v>107.64</v>
      </c>
      <c r="BW6" s="36">
        <f t="shared" si="8"/>
        <v>109.25</v>
      </c>
      <c r="BX6" s="36">
        <f t="shared" si="8"/>
        <v>113.93</v>
      </c>
      <c r="BY6" s="36">
        <f t="shared" si="8"/>
        <v>114.03</v>
      </c>
      <c r="BZ6" s="36">
        <f t="shared" si="8"/>
        <v>113.34</v>
      </c>
      <c r="CA6" s="35" t="str">
        <f>IF(CA7="","",IF(CA7="-","【-】","【"&amp;SUBSTITUTE(TEXT(CA7,"#,##0.00"),"-","△")&amp;"】"))</f>
        <v>【100.04】</v>
      </c>
      <c r="CB6" s="36">
        <f>IF(CB7="",NA(),CB7)</f>
        <v>105.58</v>
      </c>
      <c r="CC6" s="36">
        <f t="shared" ref="CC6:CK6" si="9">IF(CC7="",NA(),CC7)</f>
        <v>105.16</v>
      </c>
      <c r="CD6" s="36">
        <f t="shared" si="9"/>
        <v>102.58</v>
      </c>
      <c r="CE6" s="36">
        <f t="shared" si="9"/>
        <v>102.68</v>
      </c>
      <c r="CF6" s="36">
        <f t="shared" si="9"/>
        <v>101.33</v>
      </c>
      <c r="CG6" s="36">
        <f t="shared" si="9"/>
        <v>123.36</v>
      </c>
      <c r="CH6" s="36">
        <f t="shared" si="9"/>
        <v>121.96</v>
      </c>
      <c r="CI6" s="36">
        <f t="shared" si="9"/>
        <v>116.77</v>
      </c>
      <c r="CJ6" s="36">
        <f t="shared" si="9"/>
        <v>116.93</v>
      </c>
      <c r="CK6" s="36">
        <f t="shared" si="9"/>
        <v>117.4</v>
      </c>
      <c r="CL6" s="35" t="str">
        <f>IF(CL7="","",IF(CL7="-","【-】","【"&amp;SUBSTITUTE(TEXT(CL7,"#,##0.00"),"-","△")&amp;"】"))</f>
        <v>【137.82】</v>
      </c>
      <c r="CM6" s="36">
        <f>IF(CM7="",NA(),CM7)</f>
        <v>60.3</v>
      </c>
      <c r="CN6" s="36">
        <f t="shared" ref="CN6:CV6" si="10">IF(CN7="",NA(),CN7)</f>
        <v>60.36</v>
      </c>
      <c r="CO6" s="36">
        <f t="shared" si="10"/>
        <v>60.29</v>
      </c>
      <c r="CP6" s="36">
        <f t="shared" si="10"/>
        <v>59.79</v>
      </c>
      <c r="CQ6" s="36">
        <f t="shared" si="10"/>
        <v>59.14</v>
      </c>
      <c r="CR6" s="36">
        <f t="shared" si="10"/>
        <v>57.95</v>
      </c>
      <c r="CS6" s="36">
        <f t="shared" si="10"/>
        <v>59.8</v>
      </c>
      <c r="CT6" s="36">
        <f t="shared" si="10"/>
        <v>59.58</v>
      </c>
      <c r="CU6" s="36">
        <f t="shared" si="10"/>
        <v>58.79</v>
      </c>
      <c r="CV6" s="36">
        <f t="shared" si="10"/>
        <v>59.16</v>
      </c>
      <c r="CW6" s="35" t="str">
        <f>IF(CW7="","",IF(CW7="-","【-】","【"&amp;SUBSTITUTE(TEXT(CW7,"#,##0.00"),"-","△")&amp;"】"))</f>
        <v>【60.09】</v>
      </c>
      <c r="CX6" s="36">
        <f>IF(CX7="",NA(),CX7)</f>
        <v>98.94</v>
      </c>
      <c r="CY6" s="36">
        <f t="shared" ref="CY6:DG6" si="11">IF(CY7="",NA(),CY7)</f>
        <v>98.95</v>
      </c>
      <c r="CZ6" s="36">
        <f t="shared" si="11"/>
        <v>99.05</v>
      </c>
      <c r="DA6" s="36">
        <f t="shared" si="11"/>
        <v>99.1</v>
      </c>
      <c r="DB6" s="36">
        <f t="shared" si="11"/>
        <v>99.21</v>
      </c>
      <c r="DC6" s="36">
        <f t="shared" si="11"/>
        <v>98.56</v>
      </c>
      <c r="DD6" s="36">
        <f t="shared" si="11"/>
        <v>98.64</v>
      </c>
      <c r="DE6" s="36">
        <f t="shared" si="11"/>
        <v>98.71</v>
      </c>
      <c r="DF6" s="36">
        <f t="shared" si="11"/>
        <v>98.76</v>
      </c>
      <c r="DG6" s="36">
        <f t="shared" si="11"/>
        <v>98.86</v>
      </c>
      <c r="DH6" s="35" t="str">
        <f>IF(DH7="","",IF(DH7="-","【-】","【"&amp;SUBSTITUTE(TEXT(DH7,"#,##0.00"),"-","△")&amp;"】"))</f>
        <v>【94.90】</v>
      </c>
      <c r="DI6" s="36">
        <f>IF(DI7="",NA(),DI7)</f>
        <v>33.65</v>
      </c>
      <c r="DJ6" s="36">
        <f t="shared" ref="DJ6:DR6" si="12">IF(DJ7="",NA(),DJ7)</f>
        <v>34.58</v>
      </c>
      <c r="DK6" s="36">
        <f t="shared" si="12"/>
        <v>47.44</v>
      </c>
      <c r="DL6" s="36">
        <f t="shared" si="12"/>
        <v>48.56</v>
      </c>
      <c r="DM6" s="36">
        <f t="shared" si="12"/>
        <v>49.9</v>
      </c>
      <c r="DN6" s="36">
        <f t="shared" si="12"/>
        <v>30.56</v>
      </c>
      <c r="DO6" s="36">
        <f t="shared" si="12"/>
        <v>31.06</v>
      </c>
      <c r="DP6" s="36">
        <f t="shared" si="12"/>
        <v>42</v>
      </c>
      <c r="DQ6" s="36">
        <f t="shared" si="12"/>
        <v>43.2</v>
      </c>
      <c r="DR6" s="36">
        <f t="shared" si="12"/>
        <v>44.55</v>
      </c>
      <c r="DS6" s="35" t="str">
        <f>IF(DS7="","",IF(DS7="-","【-】","【"&amp;SUBSTITUTE(TEXT(DS7,"#,##0.00"),"-","△")&amp;"】"))</f>
        <v>【37.36】</v>
      </c>
      <c r="DT6" s="36">
        <f>IF(DT7="",NA(),DT7)</f>
        <v>7.54</v>
      </c>
      <c r="DU6" s="36">
        <f t="shared" ref="DU6:EC6" si="13">IF(DU7="",NA(),DU7)</f>
        <v>8.69</v>
      </c>
      <c r="DV6" s="36">
        <f t="shared" si="13"/>
        <v>10.35</v>
      </c>
      <c r="DW6" s="36">
        <f t="shared" si="13"/>
        <v>12.53</v>
      </c>
      <c r="DX6" s="36">
        <f t="shared" si="13"/>
        <v>14.6</v>
      </c>
      <c r="DY6" s="36">
        <f t="shared" si="13"/>
        <v>6.24</v>
      </c>
      <c r="DZ6" s="36">
        <f t="shared" si="13"/>
        <v>6.43</v>
      </c>
      <c r="EA6" s="36">
        <f t="shared" si="13"/>
        <v>6.95</v>
      </c>
      <c r="EB6" s="36">
        <f t="shared" si="13"/>
        <v>7.39</v>
      </c>
      <c r="EC6" s="36">
        <f t="shared" si="13"/>
        <v>8.25</v>
      </c>
      <c r="ED6" s="35" t="str">
        <f>IF(ED7="","",IF(ED7="-","【-】","【"&amp;SUBSTITUTE(TEXT(ED7,"#,##0.00"),"-","△")&amp;"】"))</f>
        <v>【4.96】</v>
      </c>
      <c r="EE6" s="36">
        <f>IF(EE7="",NA(),EE7)</f>
        <v>0.33</v>
      </c>
      <c r="EF6" s="36">
        <f t="shared" ref="EF6:EN6" si="14">IF(EF7="",NA(),EF7)</f>
        <v>0.33</v>
      </c>
      <c r="EG6" s="36">
        <f t="shared" si="14"/>
        <v>0.44</v>
      </c>
      <c r="EH6" s="36">
        <f t="shared" si="14"/>
        <v>0.27</v>
      </c>
      <c r="EI6" s="36">
        <f t="shared" si="14"/>
        <v>0.47</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261009</v>
      </c>
      <c r="D7" s="38">
        <v>46</v>
      </c>
      <c r="E7" s="38">
        <v>17</v>
      </c>
      <c r="F7" s="38">
        <v>1</v>
      </c>
      <c r="G7" s="38">
        <v>0</v>
      </c>
      <c r="H7" s="38" t="s">
        <v>108</v>
      </c>
      <c r="I7" s="38" t="s">
        <v>109</v>
      </c>
      <c r="J7" s="38" t="s">
        <v>110</v>
      </c>
      <c r="K7" s="38" t="s">
        <v>111</v>
      </c>
      <c r="L7" s="38" t="s">
        <v>112</v>
      </c>
      <c r="M7" s="38"/>
      <c r="N7" s="39" t="s">
        <v>113</v>
      </c>
      <c r="O7" s="39">
        <v>54.79</v>
      </c>
      <c r="P7" s="39">
        <v>99.13</v>
      </c>
      <c r="Q7" s="39">
        <v>56.64</v>
      </c>
      <c r="R7" s="39">
        <v>1976</v>
      </c>
      <c r="S7" s="39">
        <v>1418340</v>
      </c>
      <c r="T7" s="39">
        <v>827.83</v>
      </c>
      <c r="U7" s="39">
        <v>1713.32</v>
      </c>
      <c r="V7" s="39">
        <v>1402585</v>
      </c>
      <c r="W7" s="39">
        <v>152.07</v>
      </c>
      <c r="X7" s="39">
        <v>9223.2900000000009</v>
      </c>
      <c r="Y7" s="39">
        <v>108.28</v>
      </c>
      <c r="Z7" s="39">
        <v>110.07</v>
      </c>
      <c r="AA7" s="39">
        <v>110.02</v>
      </c>
      <c r="AB7" s="39">
        <v>110.2</v>
      </c>
      <c r="AC7" s="39">
        <v>110.82</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317.07</v>
      </c>
      <c r="AV7" s="39">
        <v>369.15</v>
      </c>
      <c r="AW7" s="39">
        <v>75.8</v>
      </c>
      <c r="AX7" s="39">
        <v>78.09</v>
      </c>
      <c r="AY7" s="39">
        <v>73.59</v>
      </c>
      <c r="AZ7" s="39">
        <v>182.39</v>
      </c>
      <c r="BA7" s="39">
        <v>187.05</v>
      </c>
      <c r="BB7" s="39">
        <v>55.68</v>
      </c>
      <c r="BC7" s="39">
        <v>56.18</v>
      </c>
      <c r="BD7" s="39">
        <v>59.45</v>
      </c>
      <c r="BE7" s="39">
        <v>59.95</v>
      </c>
      <c r="BF7" s="39">
        <v>620.58000000000004</v>
      </c>
      <c r="BG7" s="39">
        <v>609.1</v>
      </c>
      <c r="BH7" s="39">
        <v>606.83000000000004</v>
      </c>
      <c r="BI7" s="39">
        <v>539.30999999999995</v>
      </c>
      <c r="BJ7" s="39">
        <v>519.85</v>
      </c>
      <c r="BK7" s="39">
        <v>671.46</v>
      </c>
      <c r="BL7" s="39">
        <v>644.47</v>
      </c>
      <c r="BM7" s="39">
        <v>627.59</v>
      </c>
      <c r="BN7" s="39">
        <v>594.09</v>
      </c>
      <c r="BO7" s="39">
        <v>576.02</v>
      </c>
      <c r="BP7" s="39">
        <v>728.3</v>
      </c>
      <c r="BQ7" s="39">
        <v>119.81</v>
      </c>
      <c r="BR7" s="39">
        <v>118.13</v>
      </c>
      <c r="BS7" s="39">
        <v>118.98</v>
      </c>
      <c r="BT7" s="39">
        <v>119.12</v>
      </c>
      <c r="BU7" s="39">
        <v>120.81</v>
      </c>
      <c r="BV7" s="39">
        <v>107.64</v>
      </c>
      <c r="BW7" s="39">
        <v>109.25</v>
      </c>
      <c r="BX7" s="39">
        <v>113.93</v>
      </c>
      <c r="BY7" s="39">
        <v>114.03</v>
      </c>
      <c r="BZ7" s="39">
        <v>113.34</v>
      </c>
      <c r="CA7" s="39">
        <v>100.04</v>
      </c>
      <c r="CB7" s="39">
        <v>105.58</v>
      </c>
      <c r="CC7" s="39">
        <v>105.16</v>
      </c>
      <c r="CD7" s="39">
        <v>102.58</v>
      </c>
      <c r="CE7" s="39">
        <v>102.68</v>
      </c>
      <c r="CF7" s="39">
        <v>101.33</v>
      </c>
      <c r="CG7" s="39">
        <v>123.36</v>
      </c>
      <c r="CH7" s="39">
        <v>121.96</v>
      </c>
      <c r="CI7" s="39">
        <v>116.77</v>
      </c>
      <c r="CJ7" s="39">
        <v>116.93</v>
      </c>
      <c r="CK7" s="39">
        <v>117.4</v>
      </c>
      <c r="CL7" s="39">
        <v>137.82</v>
      </c>
      <c r="CM7" s="39">
        <v>60.3</v>
      </c>
      <c r="CN7" s="39">
        <v>60.36</v>
      </c>
      <c r="CO7" s="39">
        <v>60.29</v>
      </c>
      <c r="CP7" s="39">
        <v>59.79</v>
      </c>
      <c r="CQ7" s="39">
        <v>59.14</v>
      </c>
      <c r="CR7" s="39">
        <v>57.95</v>
      </c>
      <c r="CS7" s="39">
        <v>59.8</v>
      </c>
      <c r="CT7" s="39">
        <v>59.58</v>
      </c>
      <c r="CU7" s="39">
        <v>58.79</v>
      </c>
      <c r="CV7" s="39">
        <v>59.16</v>
      </c>
      <c r="CW7" s="39">
        <v>60.09</v>
      </c>
      <c r="CX7" s="39">
        <v>98.94</v>
      </c>
      <c r="CY7" s="39">
        <v>98.95</v>
      </c>
      <c r="CZ7" s="39">
        <v>99.05</v>
      </c>
      <c r="DA7" s="39">
        <v>99.1</v>
      </c>
      <c r="DB7" s="39">
        <v>99.21</v>
      </c>
      <c r="DC7" s="39">
        <v>98.56</v>
      </c>
      <c r="DD7" s="39">
        <v>98.64</v>
      </c>
      <c r="DE7" s="39">
        <v>98.71</v>
      </c>
      <c r="DF7" s="39">
        <v>98.76</v>
      </c>
      <c r="DG7" s="39">
        <v>98.86</v>
      </c>
      <c r="DH7" s="39">
        <v>94.9</v>
      </c>
      <c r="DI7" s="39">
        <v>33.65</v>
      </c>
      <c r="DJ7" s="39">
        <v>34.58</v>
      </c>
      <c r="DK7" s="39">
        <v>47.44</v>
      </c>
      <c r="DL7" s="39">
        <v>48.56</v>
      </c>
      <c r="DM7" s="39">
        <v>49.9</v>
      </c>
      <c r="DN7" s="39">
        <v>30.56</v>
      </c>
      <c r="DO7" s="39">
        <v>31.06</v>
      </c>
      <c r="DP7" s="39">
        <v>42</v>
      </c>
      <c r="DQ7" s="39">
        <v>43.2</v>
      </c>
      <c r="DR7" s="39">
        <v>44.55</v>
      </c>
      <c r="DS7" s="39">
        <v>37.36</v>
      </c>
      <c r="DT7" s="39">
        <v>7.54</v>
      </c>
      <c r="DU7" s="39">
        <v>8.69</v>
      </c>
      <c r="DV7" s="39">
        <v>10.35</v>
      </c>
      <c r="DW7" s="39">
        <v>12.53</v>
      </c>
      <c r="DX7" s="39">
        <v>14.6</v>
      </c>
      <c r="DY7" s="39">
        <v>6.24</v>
      </c>
      <c r="DZ7" s="39">
        <v>6.43</v>
      </c>
      <c r="EA7" s="39">
        <v>6.95</v>
      </c>
      <c r="EB7" s="39">
        <v>7.39</v>
      </c>
      <c r="EC7" s="39">
        <v>8.25</v>
      </c>
      <c r="ED7" s="39">
        <v>4.96</v>
      </c>
      <c r="EE7" s="39">
        <v>0.33</v>
      </c>
      <c r="EF7" s="39">
        <v>0.33</v>
      </c>
      <c r="EG7" s="39">
        <v>0.44</v>
      </c>
      <c r="EH7" s="39">
        <v>0.27</v>
      </c>
      <c r="EI7" s="39">
        <v>0.47</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2018-02-19T13:27:32Z</cp:lastPrinted>
  <dcterms:created xsi:type="dcterms:W3CDTF">2017-12-25T01:52:07Z</dcterms:created>
  <dcterms:modified xsi:type="dcterms:W3CDTF">2018-02-22T15:16:13Z</dcterms:modified>
  <cp:category/>
</cp:coreProperties>
</file>