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216 ★公表に向けて\01 各事業係提出フォルダ\02 下水道\01 法適\"/>
    </mc:Choice>
  </mc:AlternateContent>
  <workbookProtection workbookPassword="B319" lockStructure="1"/>
  <bookViews>
    <workbookView xWindow="732" yWindow="-336" windowWidth="19548" windowHeight="7860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P10" i="4" s="1"/>
  <c r="O6" i="5"/>
  <c r="I10" i="4" s="1"/>
  <c r="N6" i="5"/>
  <c r="M6" i="5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G86" i="4"/>
  <c r="F86" i="4"/>
  <c r="E86" i="4"/>
  <c r="BB10" i="4"/>
  <c r="AL10" i="4"/>
  <c r="AD10" i="4"/>
  <c r="W10" i="4"/>
  <c r="B10" i="4"/>
  <c r="BB8" i="4"/>
  <c r="AT8" i="4"/>
  <c r="W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<sst xmlns="http://schemas.openxmlformats.org/spreadsheetml/2006/main" count="235" uniqueCount="123">
  <si>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</si>
  <si>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</si>
  <si>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</si>
  <si>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</si>
  <si>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</si>
  <si>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</si>
  <si>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</si>
  <si>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</si>
  <si>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</si>
  <si>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</si>
  <si>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</si>
  <si>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</si>
  <si>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</si>
  <si>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</si>
  <si>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</si>
  <si>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</si>
  <si>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</si>
  <si>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</si>
  <si>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</si>
  <si>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</si>
  <si>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</si>
  <si>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</si>
  <si>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</si>
  <si>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</si>
  <si>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</si>
  <si>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</si>
  <si>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</si>
  <si>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</si>
  <si>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</si>
  <si>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</si>
  <si>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</si>
  <si>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</si>
  <si>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</si>
  <si>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</si>
  <si>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</si>
  <si>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</si>
  <si>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</si>
  <si>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</si>
  <si>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</si>
  <si>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</si>
  <si>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</si>
  <si>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</si>
  <si>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</si>
  <si>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</si>
  <si>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</si>
  <si>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</si>
  <si>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</si>
  <si>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</si>
  <si>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</si>
  <si>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</si>
  <si>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</si>
  <si>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</si>
  <si>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</si>
  <si>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</si>
  <si>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</si>
  <si>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</si>
  <si>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</si>
  <si>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</si>
  <si>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</si>
  <si>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</si>
  <si>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</si>
  <si>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</si>
  <si>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</si>
  <si>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</si>
  <si>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</si>
  <si>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</si>
  <si>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</si>
  <si>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</si>
  <si>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</si>
  <si>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</si>
  <si>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</si>
  <si>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</si>
  <si>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</si>
  <si>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</si>
  <si>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</si>
  <si>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</si>
  <si>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</si>
  <si>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</si>
  <si>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</si>
  <si>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</si>
  <si>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</si>
  <si>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</si>
  <si>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</si>
  <si>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</si>
  <si>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</si>
  <si>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</si>
  <si>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</si>
  <si>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</si>
  <si>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</si>
  <si>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</si>
  <si>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</si>
  <si>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</si>
  <si>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</si>
  <si>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</si>
  <si>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</si>
  <si>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</si>
  <si>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</si>
  <si>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</si>
  <si>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</si>
  <si>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</si>
  <si>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</si>
  <si>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</si>
  <si>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</si>
  <si>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</si>
  <si>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</si>
  <si>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</si>
  <si>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</si>
  <si>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</si>
  <si>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神戸市</t>
  </si>
  <si>
    <t>法適用</t>
  </si>
  <si>
    <t>下水道事業</t>
  </si>
  <si>
    <t>公共下水道</t>
  </si>
  <si>
    <t>政令市等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</si>
  <si>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</si>
  <si>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</si>
  <si>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</si>
  <si>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</si>
  <si>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</si>
  <si>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</si>
  <si>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①については、平成26年度の会計制度見直しによるみなし償却制度の廃止により、減価償却費累計額が増加したことにより、大幅に増加している。
②、③については、昭和40年代後半に集中的に整備した管きょの老朽化が進んでおり、法定耐用年数を超える管きょが今後増加していく。そのため、事業費の平準化を図りながら、改築更新のペースを加速させていく。</t>
    <phoneticPr fontId="4"/>
  </si>
  <si>
    <t>自治体職員　その他</t>
    <rPh sb="0" eb="3">
      <t>ジチタイ</t>
    </rPh>
    <rPh sb="3" eb="5">
      <t>ショクイン</t>
    </rPh>
    <rPh sb="8" eb="9">
      <t>タ</t>
    </rPh>
    <phoneticPr fontId="4"/>
  </si>
  <si>
    <t>①は、類似団体平均をやや下回っているが、100％は超えている。使用料収入が減少傾向にあるため、引き続き経営の効率化を進めていく。
②は、平成26年度の会計制度の見直しと平成27年度が黒字決算となったため、累積欠損金が0となっている。
③は、平成26年度の会計制度の見直しにより減少しているが、現預金を十分に確保しており、類似団体平均よりも高く十分な支払能力がある状態である。
④は、これまで企業債残高の削減に取り組んできたため、減少傾向にあり、類似団体平均よりもやや下回っている。
⑤は、100％を下回っており、回収すべき経費を使用料で十分に賄えていない状態にある。使用料体系および適正な水準について検討を進めており、今後も経営の改善を図っていく。
⑥は、これまでの維持管理の効率化により、類似団体平均よりもやや下回っている。今後も維持管理の効率化を行っていく。
⑦は類似団体平均よりも高く、概ね適切な施設規模と考えられる。
⑧水洗化を助成する制度を活用するなどにより、概ね100％に近い数値となっている。</t>
    <rPh sb="214" eb="216">
      <t>ゲンショウ</t>
    </rPh>
    <rPh sb="216" eb="218">
      <t>ケイコウ</t>
    </rPh>
    <rPh sb="309" eb="311">
      <t>コンゴ</t>
    </rPh>
    <rPh sb="375" eb="376">
      <t>オコナ</t>
    </rPh>
    <phoneticPr fontId="4"/>
  </si>
  <si>
    <r>
      <t>類似団体との比較により、⑤の経費回収率がやや低い状況にある。今後、下水道使用料収入が減少傾向にある一方で、老朽化した施設の改築更新に伴う費用が増加するため、使用料体系および適正な水準について検討を進めていくとともに、今後予定している経営戦略の策定もふまえ、引き続き経営のより一層の効率化を図っていく。</t>
    </r>
    <r>
      <rPr>
        <sz val="11"/>
        <color rgb="FF0070C0"/>
        <rFont val="ＭＳ ゴシック"/>
        <family val="3"/>
        <charset val="128"/>
      </rPr>
      <t/>
    </r>
    <rPh sb="108" eb="110">
      <t>コンゴ</t>
    </rPh>
    <rPh sb="110" eb="112">
      <t>ヨテイ</t>
    </rPh>
    <rPh sb="116" eb="118">
      <t>ケイエイ</t>
    </rPh>
    <rPh sb="118" eb="120">
      <t>センリャク</t>
    </rPh>
    <rPh sb="121" eb="123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</si>
</sst>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0.63</c:v>
                </c:pt>
                <c:pt idx="2">
                  <c:v>0.35</c:v>
                </c:pt>
                <c:pt idx="3">
                  <c:v>0.37</c:v>
                </c:pt>
                <c:pt idx="4">
                  <c:v>0.56999999999999995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89696"/>
        <c:axId val="50169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0.37</c:v>
                </c:pt>
                <c:pt idx="2">
                  <c:v>0.38</c:v>
                </c:pt>
                <c:pt idx="3">
                  <c:v>0.35</c:v>
                </c:pt>
                <c:pt idx="4">
                  <c:v>0.39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89696"/>
        <c:axId val="501692048"/>
      </c:lineChart>
      <c:dateAx>
        <c:axId val="50168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92048"/>
        <c:crosses val="autoZero"/>
        <c:auto val="1"/>
        <c:lblOffset val="100"/>
        <c:baseTimeUnit val="years"/>
      </c:dateAx>
      <c:valAx>
        <c:axId val="50169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8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69.900000000000006</c:v>
                </c:pt>
                <c:pt idx="1">
                  <c:v>70.099999999999994</c:v>
                </c:pt>
                <c:pt idx="2">
                  <c:v>69.87</c:v>
                </c:pt>
                <c:pt idx="3">
                  <c:v>72.44</c:v>
                </c:pt>
                <c:pt idx="4">
                  <c:v>70.83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73600"/>
        <c:axId val="453370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59.8</c:v>
                </c:pt>
                <c:pt idx="2">
                  <c:v>59.58</c:v>
                </c:pt>
                <c:pt idx="3">
                  <c:v>58.79</c:v>
                </c:pt>
                <c:pt idx="4">
                  <c:v>59.16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73600"/>
        <c:axId val="453370856"/>
      </c:lineChart>
      <c:dateAx>
        <c:axId val="45337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370856"/>
        <c:crosses val="autoZero"/>
        <c:auto val="1"/>
        <c:lblOffset val="100"/>
        <c:baseTimeUnit val="years"/>
      </c:dateAx>
      <c:valAx>
        <c:axId val="453370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37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99.87</c:v>
                </c:pt>
                <c:pt idx="2">
                  <c:v>99.88</c:v>
                </c:pt>
                <c:pt idx="3">
                  <c:v>99.88</c:v>
                </c:pt>
                <c:pt idx="4">
                  <c:v>99.89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74384"/>
        <c:axId val="453373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98.56</c:v>
                </c:pt>
                <c:pt idx="1">
                  <c:v>98.64</c:v>
                </c:pt>
                <c:pt idx="2">
                  <c:v>98.71</c:v>
                </c:pt>
                <c:pt idx="3">
                  <c:v>98.76</c:v>
                </c:pt>
                <c:pt idx="4">
                  <c:v>98.86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74384"/>
        <c:axId val="453373208"/>
      </c:lineChart>
      <c:dateAx>
        <c:axId val="45337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373208"/>
        <c:crosses val="autoZero"/>
        <c:auto val="1"/>
        <c:lblOffset val="100"/>
        <c:baseTimeUnit val="years"/>
      </c:dateAx>
      <c:valAx>
        <c:axId val="453373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37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102.6</c:v>
                </c:pt>
                <c:pt idx="1">
                  <c:v>103.65</c:v>
                </c:pt>
                <c:pt idx="2">
                  <c:v>101.08</c:v>
                </c:pt>
                <c:pt idx="3">
                  <c:v>101.56</c:v>
                </c:pt>
                <c:pt idx="4">
                  <c:v>101.8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6360"/>
        <c:axId val="50168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105.85</c:v>
                </c:pt>
                <c:pt idx="1">
                  <c:v>106.98</c:v>
                </c:pt>
                <c:pt idx="2">
                  <c:v>108.24</c:v>
                </c:pt>
                <c:pt idx="3">
                  <c:v>108.59</c:v>
                </c:pt>
                <c:pt idx="4">
                  <c:v>109.1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6360"/>
        <c:axId val="501688912"/>
      </c:lineChart>
      <c:dateAx>
        <c:axId val="501696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88912"/>
        <c:crosses val="autoZero"/>
        <c:auto val="1"/>
        <c:lblOffset val="100"/>
        <c:baseTimeUnit val="years"/>
      </c:dateAx>
      <c:valAx>
        <c:axId val="50168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6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29.99</c:v>
                </c:pt>
                <c:pt idx="1">
                  <c:v>30.06</c:v>
                </c:pt>
                <c:pt idx="2">
                  <c:v>44.64</c:v>
                </c:pt>
                <c:pt idx="3">
                  <c:v>45.68</c:v>
                </c:pt>
                <c:pt idx="4">
                  <c:v>47.24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3224"/>
        <c:axId val="50169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30.56</c:v>
                </c:pt>
                <c:pt idx="1">
                  <c:v>31.06</c:v>
                </c:pt>
                <c:pt idx="2">
                  <c:v>42</c:v>
                </c:pt>
                <c:pt idx="3">
                  <c:v>43.2</c:v>
                </c:pt>
                <c:pt idx="4">
                  <c:v>44.55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3224"/>
        <c:axId val="501694400"/>
      </c:lineChart>
      <c:dateAx>
        <c:axId val="50169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94400"/>
        <c:crosses val="autoZero"/>
        <c:auto val="1"/>
        <c:lblOffset val="100"/>
        <c:baseTimeUnit val="years"/>
      </c:dateAx>
      <c:valAx>
        <c:axId val="50169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5.48</c:v>
                </c:pt>
                <c:pt idx="2">
                  <c:v>6.49</c:v>
                </c:pt>
                <c:pt idx="3">
                  <c:v>10.84</c:v>
                </c:pt>
                <c:pt idx="4">
                  <c:v>11.92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239360"/>
        <c:axId val="2772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6.24</c:v>
                </c:pt>
                <c:pt idx="1">
                  <c:v>6.43</c:v>
                </c:pt>
                <c:pt idx="2">
                  <c:v>6.95</c:v>
                </c:pt>
                <c:pt idx="3">
                  <c:v>7.39</c:v>
                </c:pt>
                <c:pt idx="4">
                  <c:v>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239360"/>
        <c:axId val="277244064"/>
      </c:lineChart>
      <c:dateAx>
        <c:axId val="27723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244064"/>
        <c:crosses val="autoZero"/>
        <c:auto val="1"/>
        <c:lblOffset val="100"/>
        <c:baseTimeUnit val="years"/>
      </c:dateAx>
      <c:valAx>
        <c:axId val="2772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723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36.24</c:v>
                </c:pt>
                <c:pt idx="1">
                  <c:v>31.59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245240"/>
        <c:axId val="27724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5.72</c:v>
                </c:pt>
                <c:pt idx="1">
                  <c:v>4.09</c:v>
                </c:pt>
                <c:pt idx="2">
                  <c:v>0.61</c:v>
                </c:pt>
                <c:pt idx="3">
                  <c:v>0.54</c:v>
                </c:pt>
                <c:pt idx="4">
                  <c:v>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245240"/>
        <c:axId val="277243672"/>
      </c:lineChart>
      <c:dateAx>
        <c:axId val="277245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243672"/>
        <c:crosses val="autoZero"/>
        <c:auto val="1"/>
        <c:lblOffset val="100"/>
        <c:baseTimeUnit val="years"/>
      </c:dateAx>
      <c:valAx>
        <c:axId val="27724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724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406.25</c:v>
                </c:pt>
                <c:pt idx="1">
                  <c:v>566.55999999999995</c:v>
                </c:pt>
                <c:pt idx="2">
                  <c:v>216.18</c:v>
                </c:pt>
                <c:pt idx="3">
                  <c:v>174.85</c:v>
                </c:pt>
                <c:pt idx="4">
                  <c:v>209.51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509264"/>
        <c:axId val="66451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182.39</c:v>
                </c:pt>
                <c:pt idx="1">
                  <c:v>187.05</c:v>
                </c:pt>
                <c:pt idx="2">
                  <c:v>55.68</c:v>
                </c:pt>
                <c:pt idx="3">
                  <c:v>56.18</c:v>
                </c:pt>
                <c:pt idx="4">
                  <c:v>59.45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509264"/>
        <c:axId val="664514752"/>
      </c:lineChart>
      <c:dateAx>
        <c:axId val="66450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4514752"/>
        <c:crosses val="autoZero"/>
        <c:auto val="1"/>
        <c:lblOffset val="100"/>
        <c:baseTimeUnit val="years"/>
      </c:dateAx>
      <c:valAx>
        <c:axId val="66451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450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700.73</c:v>
                </c:pt>
                <c:pt idx="1">
                  <c:v>584.35</c:v>
                </c:pt>
                <c:pt idx="2">
                  <c:v>583.77</c:v>
                </c:pt>
                <c:pt idx="3">
                  <c:v>566.62</c:v>
                </c:pt>
                <c:pt idx="4">
                  <c:v>554.29999999999995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510440"/>
        <c:axId val="66451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671.46</c:v>
                </c:pt>
                <c:pt idx="1">
                  <c:v>644.47</c:v>
                </c:pt>
                <c:pt idx="2">
                  <c:v>627.59</c:v>
                </c:pt>
                <c:pt idx="3">
                  <c:v>594.09</c:v>
                </c:pt>
                <c:pt idx="4">
                  <c:v>576.02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510440"/>
        <c:axId val="664510832"/>
      </c:lineChart>
      <c:dateAx>
        <c:axId val="664510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4510832"/>
        <c:crosses val="autoZero"/>
        <c:auto val="1"/>
        <c:lblOffset val="100"/>
        <c:baseTimeUnit val="years"/>
      </c:dateAx>
      <c:valAx>
        <c:axId val="66451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4510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96.94</c:v>
                </c:pt>
                <c:pt idx="1">
                  <c:v>98.85</c:v>
                </c:pt>
                <c:pt idx="2">
                  <c:v>95.86</c:v>
                </c:pt>
                <c:pt idx="3">
                  <c:v>96.6</c:v>
                </c:pt>
                <c:pt idx="4">
                  <c:v>97.04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512008"/>
        <c:axId val="66451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107.64</c:v>
                </c:pt>
                <c:pt idx="1">
                  <c:v>109.25</c:v>
                </c:pt>
                <c:pt idx="2">
                  <c:v>113.93</c:v>
                </c:pt>
                <c:pt idx="3">
                  <c:v>114.03</c:v>
                </c:pt>
                <c:pt idx="4">
                  <c:v>113.34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512008"/>
        <c:axId val="664512400"/>
      </c:lineChart>
      <c:dateAx>
        <c:axId val="664512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4512400"/>
        <c:crosses val="autoZero"/>
        <c:auto val="1"/>
        <c:lblOffset val="100"/>
        <c:baseTimeUnit val="years"/>
      </c:dateAx>
      <c:valAx>
        <c:axId val="66451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4512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111.51</c:v>
                </c:pt>
                <c:pt idx="1">
                  <c:v>109.89</c:v>
                </c:pt>
                <c:pt idx="2">
                  <c:v>112.6</c:v>
                </c:pt>
                <c:pt idx="3">
                  <c:v>113.49</c:v>
                </c:pt>
                <c:pt idx="4">
                  <c:v>112.93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513968"/>
        <c:axId val="45336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123.36</c:v>
                </c:pt>
                <c:pt idx="1">
                  <c:v>121.96</c:v>
                </c:pt>
                <c:pt idx="2">
                  <c:v>116.77</c:v>
                </c:pt>
                <c:pt idx="3">
                  <c:v>116.93</c:v>
                </c:pt>
                <c:pt idx="4">
                  <c:v>117.4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513968"/>
        <c:axId val="453369680"/>
      </c:lineChart>
      <c:dateAx>
        <c:axId val="66451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369680"/>
        <c:crosses val="autoZero"/>
        <c:auto val="1"/>
        <c:lblOffset val="100"/>
        <c:baseTimeUnit val="years"/>
      </c:dateAx>
      <c:valAx>
        <c:axId val="45336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451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60" zoomScaleNormal="60" workbookViewId="0"/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兵庫県　神戸市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政令市等</v>
      </c>
      <c r="X8" s="49"/>
      <c r="Y8" s="49"/>
      <c r="Z8" s="49"/>
      <c r="AA8" s="49"/>
      <c r="AB8" s="49"/>
      <c r="AC8" s="49"/>
      <c r="AD8" s="50" t="s">
        <v>120</v>
      </c>
      <c r="AE8" s="50"/>
      <c r="AF8" s="50"/>
      <c r="AG8" s="50"/>
      <c r="AH8" s="50"/>
      <c r="AI8" s="50"/>
      <c r="AJ8" s="50"/>
      <c r="AK8" s="4"/>
      <c r="AL8" s="51">
        <f>データ!S6</f>
        <v>1546255</v>
      </c>
      <c r="AM8" s="51"/>
      <c r="AN8" s="51"/>
      <c r="AO8" s="51"/>
      <c r="AP8" s="51"/>
      <c r="AQ8" s="51"/>
      <c r="AR8" s="51"/>
      <c r="AS8" s="51"/>
      <c r="AT8" s="46">
        <f>データ!T6</f>
        <v>557.02</v>
      </c>
      <c r="AU8" s="46"/>
      <c r="AV8" s="46"/>
      <c r="AW8" s="46"/>
      <c r="AX8" s="46"/>
      <c r="AY8" s="46"/>
      <c r="AZ8" s="46"/>
      <c r="BA8" s="46"/>
      <c r="BB8" s="46">
        <f>データ!U6</f>
        <v>2775.94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77.03</v>
      </c>
      <c r="J10" s="46"/>
      <c r="K10" s="46"/>
      <c r="L10" s="46"/>
      <c r="M10" s="46"/>
      <c r="N10" s="46"/>
      <c r="O10" s="46"/>
      <c r="P10" s="46">
        <f>データ!P6</f>
        <v>97.71</v>
      </c>
      <c r="Q10" s="46"/>
      <c r="R10" s="46"/>
      <c r="S10" s="46"/>
      <c r="T10" s="46"/>
      <c r="U10" s="46"/>
      <c r="V10" s="46"/>
      <c r="W10" s="46">
        <f>データ!Q6</f>
        <v>95.03</v>
      </c>
      <c r="X10" s="46"/>
      <c r="Y10" s="46"/>
      <c r="Z10" s="46"/>
      <c r="AA10" s="46"/>
      <c r="AB10" s="46"/>
      <c r="AC10" s="46"/>
      <c r="AD10" s="51">
        <f>データ!R6</f>
        <v>1566</v>
      </c>
      <c r="AE10" s="51"/>
      <c r="AF10" s="51"/>
      <c r="AG10" s="51"/>
      <c r="AH10" s="51"/>
      <c r="AI10" s="51"/>
      <c r="AJ10" s="51"/>
      <c r="AK10" s="2"/>
      <c r="AL10" s="51">
        <f>データ!V6</f>
        <v>1505750</v>
      </c>
      <c r="AM10" s="51"/>
      <c r="AN10" s="51"/>
      <c r="AO10" s="51"/>
      <c r="AP10" s="51"/>
      <c r="AQ10" s="51"/>
      <c r="AR10" s="51"/>
      <c r="AS10" s="51"/>
      <c r="AT10" s="46">
        <f>データ!W6</f>
        <v>170.17</v>
      </c>
      <c r="AU10" s="46"/>
      <c r="AV10" s="46"/>
      <c r="AW10" s="46"/>
      <c r="AX10" s="46"/>
      <c r="AY10" s="46"/>
      <c r="AZ10" s="46"/>
      <c r="BA10" s="46"/>
      <c r="BB10" s="46">
        <f>データ!X6</f>
        <v>8848.5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119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281000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兵庫県　神戸市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政令市等</v>
      </c>
      <c r="M6" s="34">
        <f t="shared" si="3"/>
        <v>0</v>
      </c>
      <c r="N6" s="35" t="str">
        <f t="shared" si="3"/>
        <v>-</v>
      </c>
      <c r="O6" s="35">
        <f t="shared" si="3"/>
        <v>77.03</v>
      </c>
      <c r="P6" s="35">
        <f t="shared" si="3"/>
        <v>97.71</v>
      </c>
      <c r="Q6" s="35">
        <f t="shared" si="3"/>
        <v>95.03</v>
      </c>
      <c r="R6" s="35">
        <f t="shared" si="3"/>
        <v>1566</v>
      </c>
      <c r="S6" s="35">
        <f t="shared" si="3"/>
        <v>1546255</v>
      </c>
      <c r="T6" s="35">
        <f t="shared" si="3"/>
        <v>557.02</v>
      </c>
      <c r="U6" s="35">
        <f t="shared" si="3"/>
        <v>2775.94</v>
      </c>
      <c r="V6" s="35">
        <f t="shared" si="3"/>
        <v>1505750</v>
      </c>
      <c r="W6" s="35">
        <f t="shared" si="3"/>
        <v>170.17</v>
      </c>
      <c r="X6" s="35">
        <f t="shared" si="3"/>
        <v>8848.5</v>
      </c>
      <c r="Y6" s="36">
        <f>IF(Y7="",NA(),Y7)</f>
        <v>102.6</v>
      </c>
      <c r="Z6" s="36">
        <f t="shared" ref="Z6:AH6" si="4">IF(Z7="",NA(),Z7)</f>
        <v>103.65</v>
      </c>
      <c r="AA6" s="36">
        <f t="shared" si="4"/>
        <v>101.08</v>
      </c>
      <c r="AB6" s="36">
        <f t="shared" si="4"/>
        <v>101.56</v>
      </c>
      <c r="AC6" s="36">
        <f t="shared" si="4"/>
        <v>101.8</v>
      </c>
      <c r="AD6" s="36">
        <f t="shared" si="4"/>
        <v>105.85</v>
      </c>
      <c r="AE6" s="36">
        <f t="shared" si="4"/>
        <v>106.98</v>
      </c>
      <c r="AF6" s="36">
        <f t="shared" si="4"/>
        <v>108.24</v>
      </c>
      <c r="AG6" s="36">
        <f t="shared" si="4"/>
        <v>108.59</v>
      </c>
      <c r="AH6" s="36">
        <f t="shared" si="4"/>
        <v>109.1</v>
      </c>
      <c r="AI6" s="35" t="str">
        <f>IF(AI7="","",IF(AI7="-","【-】","【"&amp;SUBSTITUTE(TEXT(AI7,"#,##0.00"),"-","△")&amp;"】"))</f>
        <v>【108.57】</v>
      </c>
      <c r="AJ6" s="36">
        <f>IF(AJ7="",NA(),AJ7)</f>
        <v>36.24</v>
      </c>
      <c r="AK6" s="36">
        <f t="shared" ref="AK6:AS6" si="5">IF(AK7="",NA(),AK7)</f>
        <v>31.59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5.72</v>
      </c>
      <c r="AP6" s="36">
        <f t="shared" si="5"/>
        <v>4.09</v>
      </c>
      <c r="AQ6" s="36">
        <f t="shared" si="5"/>
        <v>0.61</v>
      </c>
      <c r="AR6" s="36">
        <f t="shared" si="5"/>
        <v>0.54</v>
      </c>
      <c r="AS6" s="36">
        <f t="shared" si="5"/>
        <v>0.36</v>
      </c>
      <c r="AT6" s="35" t="str">
        <f>IF(AT7="","",IF(AT7="-","【-】","【"&amp;SUBSTITUTE(TEXT(AT7,"#,##0.00"),"-","△")&amp;"】"))</f>
        <v>【4.38】</v>
      </c>
      <c r="AU6" s="36">
        <f>IF(AU7="",NA(),AU7)</f>
        <v>406.25</v>
      </c>
      <c r="AV6" s="36">
        <f t="shared" ref="AV6:BD6" si="6">IF(AV7="",NA(),AV7)</f>
        <v>566.55999999999995</v>
      </c>
      <c r="AW6" s="36">
        <f t="shared" si="6"/>
        <v>216.18</v>
      </c>
      <c r="AX6" s="36">
        <f t="shared" si="6"/>
        <v>174.85</v>
      </c>
      <c r="AY6" s="36">
        <f t="shared" si="6"/>
        <v>209.51</v>
      </c>
      <c r="AZ6" s="36">
        <f t="shared" si="6"/>
        <v>182.39</v>
      </c>
      <c r="BA6" s="36">
        <f t="shared" si="6"/>
        <v>187.05</v>
      </c>
      <c r="BB6" s="36">
        <f t="shared" si="6"/>
        <v>55.68</v>
      </c>
      <c r="BC6" s="36">
        <f t="shared" si="6"/>
        <v>56.18</v>
      </c>
      <c r="BD6" s="36">
        <f t="shared" si="6"/>
        <v>59.45</v>
      </c>
      <c r="BE6" s="35" t="str">
        <f>IF(BE7="","",IF(BE7="-","【-】","【"&amp;SUBSTITUTE(TEXT(BE7,"#,##0.00"),"-","△")&amp;"】"))</f>
        <v>【59.95】</v>
      </c>
      <c r="BF6" s="36">
        <f>IF(BF7="",NA(),BF7)</f>
        <v>700.73</v>
      </c>
      <c r="BG6" s="36">
        <f t="shared" ref="BG6:BO6" si="7">IF(BG7="",NA(),BG7)</f>
        <v>584.35</v>
      </c>
      <c r="BH6" s="36">
        <f t="shared" si="7"/>
        <v>583.77</v>
      </c>
      <c r="BI6" s="36">
        <f t="shared" si="7"/>
        <v>566.62</v>
      </c>
      <c r="BJ6" s="36">
        <f t="shared" si="7"/>
        <v>554.29999999999995</v>
      </c>
      <c r="BK6" s="36">
        <f t="shared" si="7"/>
        <v>671.46</v>
      </c>
      <c r="BL6" s="36">
        <f t="shared" si="7"/>
        <v>644.47</v>
      </c>
      <c r="BM6" s="36">
        <f t="shared" si="7"/>
        <v>627.59</v>
      </c>
      <c r="BN6" s="36">
        <f t="shared" si="7"/>
        <v>594.09</v>
      </c>
      <c r="BO6" s="36">
        <f t="shared" si="7"/>
        <v>576.02</v>
      </c>
      <c r="BP6" s="35" t="str">
        <f>IF(BP7="","",IF(BP7="-","【-】","【"&amp;SUBSTITUTE(TEXT(BP7,"#,##0.00"),"-","△")&amp;"】"))</f>
        <v>【728.30】</v>
      </c>
      <c r="BQ6" s="36">
        <f>IF(BQ7="",NA(),BQ7)</f>
        <v>96.94</v>
      </c>
      <c r="BR6" s="36">
        <f t="shared" ref="BR6:BZ6" si="8">IF(BR7="",NA(),BR7)</f>
        <v>98.85</v>
      </c>
      <c r="BS6" s="36">
        <f t="shared" si="8"/>
        <v>95.86</v>
      </c>
      <c r="BT6" s="36">
        <f t="shared" si="8"/>
        <v>96.6</v>
      </c>
      <c r="BU6" s="36">
        <f t="shared" si="8"/>
        <v>97.04</v>
      </c>
      <c r="BV6" s="36">
        <f t="shared" si="8"/>
        <v>107.64</v>
      </c>
      <c r="BW6" s="36">
        <f t="shared" si="8"/>
        <v>109.25</v>
      </c>
      <c r="BX6" s="36">
        <f t="shared" si="8"/>
        <v>113.93</v>
      </c>
      <c r="BY6" s="36">
        <f t="shared" si="8"/>
        <v>114.03</v>
      </c>
      <c r="BZ6" s="36">
        <f t="shared" si="8"/>
        <v>113.34</v>
      </c>
      <c r="CA6" s="35" t="str">
        <f>IF(CA7="","",IF(CA7="-","【-】","【"&amp;SUBSTITUTE(TEXT(CA7,"#,##0.00"),"-","△")&amp;"】"))</f>
        <v>【100.04】</v>
      </c>
      <c r="CB6" s="36">
        <f>IF(CB7="",NA(),CB7)</f>
        <v>111.51</v>
      </c>
      <c r="CC6" s="36">
        <f t="shared" ref="CC6:CK6" si="9">IF(CC7="",NA(),CC7)</f>
        <v>109.89</v>
      </c>
      <c r="CD6" s="36">
        <f t="shared" si="9"/>
        <v>112.6</v>
      </c>
      <c r="CE6" s="36">
        <f t="shared" si="9"/>
        <v>113.49</v>
      </c>
      <c r="CF6" s="36">
        <f t="shared" si="9"/>
        <v>112.93</v>
      </c>
      <c r="CG6" s="36">
        <f t="shared" si="9"/>
        <v>123.36</v>
      </c>
      <c r="CH6" s="36">
        <f t="shared" si="9"/>
        <v>121.96</v>
      </c>
      <c r="CI6" s="36">
        <f t="shared" si="9"/>
        <v>116.77</v>
      </c>
      <c r="CJ6" s="36">
        <f t="shared" si="9"/>
        <v>116.93</v>
      </c>
      <c r="CK6" s="36">
        <f t="shared" si="9"/>
        <v>117.4</v>
      </c>
      <c r="CL6" s="35" t="str">
        <f>IF(CL7="","",IF(CL7="-","【-】","【"&amp;SUBSTITUTE(TEXT(CL7,"#,##0.00"),"-","△")&amp;"】"))</f>
        <v>【137.82】</v>
      </c>
      <c r="CM6" s="36">
        <f>IF(CM7="",NA(),CM7)</f>
        <v>69.900000000000006</v>
      </c>
      <c r="CN6" s="36">
        <f t="shared" ref="CN6:CV6" si="10">IF(CN7="",NA(),CN7)</f>
        <v>70.099999999999994</v>
      </c>
      <c r="CO6" s="36">
        <f t="shared" si="10"/>
        <v>69.87</v>
      </c>
      <c r="CP6" s="36">
        <f t="shared" si="10"/>
        <v>72.44</v>
      </c>
      <c r="CQ6" s="36">
        <f t="shared" si="10"/>
        <v>70.83</v>
      </c>
      <c r="CR6" s="36">
        <f t="shared" si="10"/>
        <v>57.95</v>
      </c>
      <c r="CS6" s="36">
        <f t="shared" si="10"/>
        <v>59.8</v>
      </c>
      <c r="CT6" s="36">
        <f t="shared" si="10"/>
        <v>59.58</v>
      </c>
      <c r="CU6" s="36">
        <f t="shared" si="10"/>
        <v>58.79</v>
      </c>
      <c r="CV6" s="36">
        <f t="shared" si="10"/>
        <v>59.16</v>
      </c>
      <c r="CW6" s="35" t="str">
        <f>IF(CW7="","",IF(CW7="-","【-】","【"&amp;SUBSTITUTE(TEXT(CW7,"#,##0.00"),"-","△")&amp;"】"))</f>
        <v>【60.09】</v>
      </c>
      <c r="CX6" s="36">
        <f>IF(CX7="",NA(),CX7)</f>
        <v>99.87</v>
      </c>
      <c r="CY6" s="36">
        <f t="shared" ref="CY6:DG6" si="11">IF(CY7="",NA(),CY7)</f>
        <v>99.87</v>
      </c>
      <c r="CZ6" s="36">
        <f t="shared" si="11"/>
        <v>99.88</v>
      </c>
      <c r="DA6" s="36">
        <f t="shared" si="11"/>
        <v>99.88</v>
      </c>
      <c r="DB6" s="36">
        <f t="shared" si="11"/>
        <v>99.89</v>
      </c>
      <c r="DC6" s="36">
        <f t="shared" si="11"/>
        <v>98.56</v>
      </c>
      <c r="DD6" s="36">
        <f t="shared" si="11"/>
        <v>98.64</v>
      </c>
      <c r="DE6" s="36">
        <f t="shared" si="11"/>
        <v>98.71</v>
      </c>
      <c r="DF6" s="36">
        <f t="shared" si="11"/>
        <v>98.76</v>
      </c>
      <c r="DG6" s="36">
        <f t="shared" si="11"/>
        <v>98.86</v>
      </c>
      <c r="DH6" s="35" t="str">
        <f>IF(DH7="","",IF(DH7="-","【-】","【"&amp;SUBSTITUTE(TEXT(DH7,"#,##0.00"),"-","△")&amp;"】"))</f>
        <v>【94.90】</v>
      </c>
      <c r="DI6" s="36">
        <f>IF(DI7="",NA(),DI7)</f>
        <v>29.99</v>
      </c>
      <c r="DJ6" s="36">
        <f t="shared" ref="DJ6:DR6" si="12">IF(DJ7="",NA(),DJ7)</f>
        <v>30.06</v>
      </c>
      <c r="DK6" s="36">
        <f t="shared" si="12"/>
        <v>44.64</v>
      </c>
      <c r="DL6" s="36">
        <f t="shared" si="12"/>
        <v>45.68</v>
      </c>
      <c r="DM6" s="36">
        <f t="shared" si="12"/>
        <v>47.24</v>
      </c>
      <c r="DN6" s="36">
        <f t="shared" si="12"/>
        <v>30.56</v>
      </c>
      <c r="DO6" s="36">
        <f t="shared" si="12"/>
        <v>31.06</v>
      </c>
      <c r="DP6" s="36">
        <f t="shared" si="12"/>
        <v>42</v>
      </c>
      <c r="DQ6" s="36">
        <f t="shared" si="12"/>
        <v>43.2</v>
      </c>
      <c r="DR6" s="36">
        <f t="shared" si="12"/>
        <v>44.55</v>
      </c>
      <c r="DS6" s="35" t="str">
        <f>IF(DS7="","",IF(DS7="-","【-】","【"&amp;SUBSTITUTE(TEXT(DS7,"#,##0.00"),"-","△")&amp;"】"))</f>
        <v>【37.36】</v>
      </c>
      <c r="DT6" s="36">
        <f>IF(DT7="",NA(),DT7)</f>
        <v>4.4400000000000004</v>
      </c>
      <c r="DU6" s="36">
        <f t="shared" ref="DU6:EC6" si="13">IF(DU7="",NA(),DU7)</f>
        <v>5.48</v>
      </c>
      <c r="DV6" s="36">
        <f t="shared" si="13"/>
        <v>6.49</v>
      </c>
      <c r="DW6" s="36">
        <f t="shared" si="13"/>
        <v>10.84</v>
      </c>
      <c r="DX6" s="36">
        <f t="shared" si="13"/>
        <v>11.92</v>
      </c>
      <c r="DY6" s="36">
        <f t="shared" si="13"/>
        <v>6.24</v>
      </c>
      <c r="DZ6" s="36">
        <f t="shared" si="13"/>
        <v>6.43</v>
      </c>
      <c r="EA6" s="36">
        <f t="shared" si="13"/>
        <v>6.95</v>
      </c>
      <c r="EB6" s="36">
        <f t="shared" si="13"/>
        <v>7.39</v>
      </c>
      <c r="EC6" s="36">
        <f t="shared" si="13"/>
        <v>8.25</v>
      </c>
      <c r="ED6" s="35" t="str">
        <f>IF(ED7="","",IF(ED7="-","【-】","【"&amp;SUBSTITUTE(TEXT(ED7,"#,##0.00"),"-","△")&amp;"】"))</f>
        <v>【4.96】</v>
      </c>
      <c r="EE6" s="36">
        <f>IF(EE7="",NA(),EE7)</f>
        <v>0.33</v>
      </c>
      <c r="EF6" s="36">
        <f t="shared" ref="EF6:EN6" si="14">IF(EF7="",NA(),EF7)</f>
        <v>0.63</v>
      </c>
      <c r="EG6" s="36">
        <f t="shared" si="14"/>
        <v>0.35</v>
      </c>
      <c r="EH6" s="36">
        <f t="shared" si="14"/>
        <v>0.37</v>
      </c>
      <c r="EI6" s="36">
        <f t="shared" si="14"/>
        <v>0.56999999999999995</v>
      </c>
      <c r="EJ6" s="36">
        <f t="shared" si="14"/>
        <v>0.35</v>
      </c>
      <c r="EK6" s="36">
        <f t="shared" si="14"/>
        <v>0.37</v>
      </c>
      <c r="EL6" s="36">
        <f t="shared" si="14"/>
        <v>0.38</v>
      </c>
      <c r="EM6" s="36">
        <f t="shared" si="14"/>
        <v>0.35</v>
      </c>
      <c r="EN6" s="36">
        <f t="shared" si="14"/>
        <v>0.39</v>
      </c>
      <c r="EO6" s="35" t="str">
        <f>IF(EO7="","",IF(EO7="-","【-】","【"&amp;SUBSTITUTE(TEXT(EO7,"#,##0.00"),"-","△")&amp;"】"))</f>
        <v>【0.27】</v>
      </c>
    </row>
    <row r="7" spans="1:148" s="37" customFormat="1">
      <c r="A7" s="29"/>
      <c r="B7" s="38">
        <v>2016</v>
      </c>
      <c r="C7" s="38">
        <v>281000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77.03</v>
      </c>
      <c r="P7" s="39">
        <v>97.71</v>
      </c>
      <c r="Q7" s="39">
        <v>95.03</v>
      </c>
      <c r="R7" s="39">
        <v>1566</v>
      </c>
      <c r="S7" s="39">
        <v>1546255</v>
      </c>
      <c r="T7" s="39">
        <v>557.02</v>
      </c>
      <c r="U7" s="39">
        <v>2775.94</v>
      </c>
      <c r="V7" s="39">
        <v>1505750</v>
      </c>
      <c r="W7" s="39">
        <v>170.17</v>
      </c>
      <c r="X7" s="39">
        <v>8848.5</v>
      </c>
      <c r="Y7" s="39">
        <v>102.6</v>
      </c>
      <c r="Z7" s="39">
        <v>103.65</v>
      </c>
      <c r="AA7" s="39">
        <v>101.08</v>
      </c>
      <c r="AB7" s="39">
        <v>101.56</v>
      </c>
      <c r="AC7" s="39">
        <v>101.8</v>
      </c>
      <c r="AD7" s="39">
        <v>105.85</v>
      </c>
      <c r="AE7" s="39">
        <v>106.98</v>
      </c>
      <c r="AF7" s="39">
        <v>108.24</v>
      </c>
      <c r="AG7" s="39">
        <v>108.59</v>
      </c>
      <c r="AH7" s="39">
        <v>109.1</v>
      </c>
      <c r="AI7" s="39">
        <v>108.57</v>
      </c>
      <c r="AJ7" s="39">
        <v>36.24</v>
      </c>
      <c r="AK7" s="39">
        <v>31.59</v>
      </c>
      <c r="AL7" s="39">
        <v>0</v>
      </c>
      <c r="AM7" s="39">
        <v>0</v>
      </c>
      <c r="AN7" s="39">
        <v>0</v>
      </c>
      <c r="AO7" s="39">
        <v>5.72</v>
      </c>
      <c r="AP7" s="39">
        <v>4.09</v>
      </c>
      <c r="AQ7" s="39">
        <v>0.61</v>
      </c>
      <c r="AR7" s="39">
        <v>0.54</v>
      </c>
      <c r="AS7" s="39">
        <v>0.36</v>
      </c>
      <c r="AT7" s="39">
        <v>4.38</v>
      </c>
      <c r="AU7" s="39">
        <v>406.25</v>
      </c>
      <c r="AV7" s="39">
        <v>566.55999999999995</v>
      </c>
      <c r="AW7" s="39">
        <v>216.18</v>
      </c>
      <c r="AX7" s="39">
        <v>174.85</v>
      </c>
      <c r="AY7" s="39">
        <v>209.51</v>
      </c>
      <c r="AZ7" s="39">
        <v>182.39</v>
      </c>
      <c r="BA7" s="39">
        <v>187.05</v>
      </c>
      <c r="BB7" s="39">
        <v>55.68</v>
      </c>
      <c r="BC7" s="39">
        <v>56.18</v>
      </c>
      <c r="BD7" s="39">
        <v>59.45</v>
      </c>
      <c r="BE7" s="39">
        <v>59.95</v>
      </c>
      <c r="BF7" s="39">
        <v>700.73</v>
      </c>
      <c r="BG7" s="39">
        <v>584.35</v>
      </c>
      <c r="BH7" s="39">
        <v>583.77</v>
      </c>
      <c r="BI7" s="39">
        <v>566.62</v>
      </c>
      <c r="BJ7" s="39">
        <v>554.29999999999995</v>
      </c>
      <c r="BK7" s="39">
        <v>671.46</v>
      </c>
      <c r="BL7" s="39">
        <v>644.47</v>
      </c>
      <c r="BM7" s="39">
        <v>627.59</v>
      </c>
      <c r="BN7" s="39">
        <v>594.09</v>
      </c>
      <c r="BO7" s="39">
        <v>576.02</v>
      </c>
      <c r="BP7" s="39">
        <v>728.3</v>
      </c>
      <c r="BQ7" s="39">
        <v>96.94</v>
      </c>
      <c r="BR7" s="39">
        <v>98.85</v>
      </c>
      <c r="BS7" s="39">
        <v>95.86</v>
      </c>
      <c r="BT7" s="39">
        <v>96.6</v>
      </c>
      <c r="BU7" s="39">
        <v>97.04</v>
      </c>
      <c r="BV7" s="39">
        <v>107.64</v>
      </c>
      <c r="BW7" s="39">
        <v>109.25</v>
      </c>
      <c r="BX7" s="39">
        <v>113.93</v>
      </c>
      <c r="BY7" s="39">
        <v>114.03</v>
      </c>
      <c r="BZ7" s="39">
        <v>113.34</v>
      </c>
      <c r="CA7" s="39">
        <v>100.04</v>
      </c>
      <c r="CB7" s="39">
        <v>111.51</v>
      </c>
      <c r="CC7" s="39">
        <v>109.89</v>
      </c>
      <c r="CD7" s="39">
        <v>112.6</v>
      </c>
      <c r="CE7" s="39">
        <v>113.49</v>
      </c>
      <c r="CF7" s="39">
        <v>112.93</v>
      </c>
      <c r="CG7" s="39">
        <v>123.36</v>
      </c>
      <c r="CH7" s="39">
        <v>121.96</v>
      </c>
      <c r="CI7" s="39">
        <v>116.77</v>
      </c>
      <c r="CJ7" s="39">
        <v>116.93</v>
      </c>
      <c r="CK7" s="39">
        <v>117.4</v>
      </c>
      <c r="CL7" s="39">
        <v>137.82</v>
      </c>
      <c r="CM7" s="39">
        <v>69.900000000000006</v>
      </c>
      <c r="CN7" s="39">
        <v>70.099999999999994</v>
      </c>
      <c r="CO7" s="39">
        <v>69.87</v>
      </c>
      <c r="CP7" s="39">
        <v>72.44</v>
      </c>
      <c r="CQ7" s="39">
        <v>70.83</v>
      </c>
      <c r="CR7" s="39">
        <v>57.95</v>
      </c>
      <c r="CS7" s="39">
        <v>59.8</v>
      </c>
      <c r="CT7" s="39">
        <v>59.58</v>
      </c>
      <c r="CU7" s="39">
        <v>58.79</v>
      </c>
      <c r="CV7" s="39">
        <v>59.16</v>
      </c>
      <c r="CW7" s="39">
        <v>60.09</v>
      </c>
      <c r="CX7" s="39">
        <v>99.87</v>
      </c>
      <c r="CY7" s="39">
        <v>99.87</v>
      </c>
      <c r="CZ7" s="39">
        <v>99.88</v>
      </c>
      <c r="DA7" s="39">
        <v>99.88</v>
      </c>
      <c r="DB7" s="39">
        <v>99.89</v>
      </c>
      <c r="DC7" s="39">
        <v>98.56</v>
      </c>
      <c r="DD7" s="39">
        <v>98.64</v>
      </c>
      <c r="DE7" s="39">
        <v>98.71</v>
      </c>
      <c r="DF7" s="39">
        <v>98.76</v>
      </c>
      <c r="DG7" s="39">
        <v>98.86</v>
      </c>
      <c r="DH7" s="39">
        <v>94.9</v>
      </c>
      <c r="DI7" s="39">
        <v>29.99</v>
      </c>
      <c r="DJ7" s="39">
        <v>30.06</v>
      </c>
      <c r="DK7" s="39">
        <v>44.64</v>
      </c>
      <c r="DL7" s="39">
        <v>45.68</v>
      </c>
      <c r="DM7" s="39">
        <v>47.24</v>
      </c>
      <c r="DN7" s="39">
        <v>30.56</v>
      </c>
      <c r="DO7" s="39">
        <v>31.06</v>
      </c>
      <c r="DP7" s="39">
        <v>42</v>
      </c>
      <c r="DQ7" s="39">
        <v>43.2</v>
      </c>
      <c r="DR7" s="39">
        <v>44.55</v>
      </c>
      <c r="DS7" s="39">
        <v>37.36</v>
      </c>
      <c r="DT7" s="39">
        <v>4.4400000000000004</v>
      </c>
      <c r="DU7" s="39">
        <v>5.48</v>
      </c>
      <c r="DV7" s="39">
        <v>6.49</v>
      </c>
      <c r="DW7" s="39">
        <v>10.84</v>
      </c>
      <c r="DX7" s="39">
        <v>11.92</v>
      </c>
      <c r="DY7" s="39">
        <v>6.24</v>
      </c>
      <c r="DZ7" s="39">
        <v>6.43</v>
      </c>
      <c r="EA7" s="39">
        <v>6.95</v>
      </c>
      <c r="EB7" s="39">
        <v>7.39</v>
      </c>
      <c r="EC7" s="39">
        <v>8.25</v>
      </c>
      <c r="ED7" s="39">
        <v>4.96</v>
      </c>
      <c r="EE7" s="39">
        <v>0.33</v>
      </c>
      <c r="EF7" s="39">
        <v>0.63</v>
      </c>
      <c r="EG7" s="39">
        <v>0.35</v>
      </c>
      <c r="EH7" s="39">
        <v>0.37</v>
      </c>
      <c r="EI7" s="39">
        <v>0.56999999999999995</v>
      </c>
      <c r="EJ7" s="39">
        <v>0.35</v>
      </c>
      <c r="EK7" s="39">
        <v>0.37</v>
      </c>
      <c r="EL7" s="39">
        <v>0.38</v>
      </c>
      <c r="EM7" s="39">
        <v>0.35</v>
      </c>
      <c r="EN7" s="39">
        <v>0.39</v>
      </c>
      <c r="EO7" s="39">
        <v>0.27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　</cp:lastModifiedBy>
  <cp:lastPrinted>2018-02-16T06:30:20Z</cp:lastPrinted>
  <dcterms:created xsi:type="dcterms:W3CDTF">2017-12-25T01:52:29Z</dcterms:created>
  <dcterms:modified xsi:type="dcterms:W3CDTF">2018-02-22T15:16:51Z</dcterms:modified>
</cp:coreProperties>
</file>