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72"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W10" i="4" s="1"/>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BB10" i="4"/>
  <c r="AT10" i="4"/>
  <c r="AL10" i="4"/>
  <c r="I10" i="4"/>
  <c r="B10"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<sst xmlns="http://schemas.openxmlformats.org/spreadsheetml/2006/main" count="232" uniqueCount="120">
  <si>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</si>
  <si>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</si>
  <si>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</si>
  <si>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</si>
  <si>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</si>
  <si>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</si>
  <si>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</si>
  <si>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</si>
  <si>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</si>
  <si>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</si>
  <si>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</si>
  <si>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</si>
  <si>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</si>
  <si>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</si>
  <si>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</si>
  <si>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</si>
  <si>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</si>
  <si>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</si>
  <si>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</si>
  <si>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</si>
  <si>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</si>
  <si>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</si>
  <si>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</si>
  <si>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</si>
  <si>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</si>
  <si>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</si>
  <si>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</si>
  <si>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</si>
  <si>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</si>
  <si>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</si>
  <si>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</si>
  <si>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</si>
  <si>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</si>
  <si>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</si>
  <si>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</si>
  <si>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</si>
  <si>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</si>
  <si>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</si>
  <si>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</si>
  <si>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</si>
  <si>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</si>
  <si>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</si>
  <si>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</si>
  <si>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</si>
  <si>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</si>
  <si>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</si>
  <si>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</si>
  <si>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</si>
  <si>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</si>
  <si>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</si>
  <si>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</si>
  <si>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</si>
  <si>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</si>
  <si>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</si>
  <si>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</si>
  <si>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</si>
  <si>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</si>
  <si>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</si>
  <si>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</si>
  <si>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</si>
  <si>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</si>
  <si>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</si>
  <si>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</si>
  <si>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</si>
  <si>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</si>
  <si>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</si>
  <si>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</si>
  <si>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</si>
  <si>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</si>
  <si>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</si>
  <si>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</si>
  <si>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</si>
  <si>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</si>
  <si>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</si>
  <si>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</si>
  <si>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</si>
  <si>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</si>
  <si>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</si>
  <si>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</si>
  <si>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</si>
  <si>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</si>
  <si>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</si>
  <si>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</si>
  <si>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</si>
  <si>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</si>
  <si>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</si>
  <si>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</si>
  <si>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</si>
  <si>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</si>
  <si>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</si>
  <si>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</si>
  <si>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</si>
  <si>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</si>
  <si>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</si>
  <si>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</si>
  <si>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</si>
  <si>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</si>
  <si>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</si>
  <si>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</si>
  <si>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</si>
  <si>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</si>
  <si>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</si>
  <si>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</si>
  <si>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</si>
  <si>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</si>
  <si>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岡山県　岡山市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</si>
  <si>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</si>
  <si>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</si>
  <si>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</si>
  <si>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</si>
  <si>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</si>
  <si>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</si>
  <si>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</si>
  <si>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</si>
  <si>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</si>
  <si>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</si>
  <si>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</si>
  <si>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少子高齢化の進展、節水機器の普及などに伴い、配水量は減少傾向が続いていることから、今後更なる給水収益の減少により経営の健全性を示す指標の下落が想定される。一方で、老朽化した施設や管路の更新需要は高いことから、引き続き行財政改革の実行、アセットマネジメントを活用した施設・管路の整備など効率的な事業運営に努め、水道への安心と信頼を更に高めていく。</t>
    <phoneticPr fontId="4"/>
  </si>
  <si>
    <t>　経営の健全性・効率性については、全般的には概ね良好な数値を示している。
　「④企業債残高対給水収益比率」については、類似団体平均、全国平均と比較すると低い値を示している。本市では平成２９年度から平成３８年度の１０年間を計画期間とする水道事業総合基本計画（アクアプラン２０１７）の中で、「企業債借入残高の縮減」を施策の１つに掲げている。施設・管路の更新とのバランスを考慮しつつ、引き続きこの方向性で取り組むこととしている。
　「⑦施設利用率」については、類似団体平均、全国平均と比較すると高い値を示しており、施設利用の効率化は図れているものの、数値は減少傾向にあり、需給の状況を踏まえ計画的に見直しを進める必要がある。
　「⑧有収率」については、全国平均よりはやや高いものの、類似団体平均と比較し低い値に留まっている。その一因としては、経年化管路の増加が挙げられる。引き続き、アセットマネジメント(管路機能評価)手法による計画的な管路更新を進め、指標値の向上に努めていく。</t>
    <rPh sb="45" eb="46">
      <t>タイ</t>
    </rPh>
    <rPh sb="147" eb="149">
      <t>カリイレ</t>
    </rPh>
    <rPh sb="156" eb="157">
      <t>セ</t>
    </rPh>
    <rPh sb="157" eb="158">
      <t>サク</t>
    </rPh>
    <rPh sb="162" eb="163">
      <t>カカ</t>
    </rPh>
    <rPh sb="197" eb="198">
      <t>セイ</t>
    </rPh>
    <rPh sb="199" eb="200">
      <t>ト</t>
    </rPh>
    <rPh sb="201" eb="202">
      <t>ク</t>
    </rPh>
    <rPh sb="332" eb="333">
      <t>タカ</t>
    </rPh>
    <rPh sb="383" eb="384">
      <t>ヒ</t>
    </rPh>
    <rPh sb="385" eb="386">
      <t>ツヅ</t>
    </rPh>
    <phoneticPr fontId="4"/>
  </si>
  <si>
    <t>　老朽化の状況については、「①有形固定資産減価償却率」は、概ね類似団体平均、全国平均と同程度であるものの、「②管路経年化率」が類似団体平均、全国平均のいずれと比較しても高く経年化が進んでいる。また、「③管路更新率」は、類似団体平均より低くなっている。
　これらは１１０年を超える本市水道の歴史の長さや政令指定都市の中では最大の給水区域をカバーする管路布設エリアの広範さ等がその要因として推察される。
　老朽化した施設・管路の更新及び耐震化は、アクアプラン２０１７の中でも最重点事業と位置付け、取り組んでいる。引き続き、アセットマネジメント(管路機能評価)手法を用いて計画的な更新を進めるとともに、震災等における被害の軽減化にも努めていく。</t>
    <rPh sb="35" eb="37">
      <t>ヘイキン</t>
    </rPh>
    <rPh sb="38" eb="40">
      <t>ゼンコク</t>
    </rPh>
    <rPh sb="43" eb="44">
      <t>ドウ</t>
    </rPh>
    <rPh sb="147" eb="148">
      <t>ナガ</t>
    </rPh>
    <rPh sb="238" eb="240">
      <t>ジギョウ</t>
    </rPh>
    <rPh sb="241" eb="243">
      <t>イチ</t>
    </rPh>
    <rPh sb="243" eb="244">
      <t>ツ</t>
    </rPh>
    <rPh sb="246" eb="247">
      <t>ト</t>
    </rPh>
    <rPh sb="248" eb="249">
      <t>ク</t>
    </rPh>
    <rPh sb="254" eb="255">
      <t>ヒ</t>
    </rPh>
    <rPh sb="256" eb="257">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</si>
</sst>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1.23</c:v>
                </c:pt>
                <c:pt idx="1">
                  <c:v>1.29</c:v>
                </c:pt>
                <c:pt idx="2">
                  <c:v>1.1399999999999999</c:v>
                </c:pt>
                <c:pt idx="3">
                  <c:v>0.98</c:v>
                </c:pt>
                <c:pt idx="4">
                  <c:v>0.9</c:v>
                </c:pt>
              </c:numCache>
            </c:numRef>
          </c:val>
        </c:ser>
        <c:dLbls>
          <c:showLegendKey val="0"/>
          <c:showVal val="0"/>
          <c:showCatName val="0"/>
          <c:showSerName val="0"/>
          <c:showPercent val="0"/>
          <c:showBubbleSize val="0"/>
        </c:dLbls>
        <c:gapWidth val="150"/>
        <c:axId val="502984416"/>
        <c:axId val="50298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502984416"/>
        <c:axId val="502980888"/>
      </c:lineChart>
      <c:dateAx>
        <c:axId val="502984416"/>
        <c:scaling>
          <c:orientation val="minMax"/>
        </c:scaling>
        <c:delete val="1"/>
        <c:axPos val="b"/>
        <c:numFmt formatCode="ge" sourceLinked="1"/>
        <c:majorTickMark val="none"/>
        <c:minorTickMark val="none"/>
        <c:tickLblPos val="none"/>
        <c:crossAx val="502980888"/>
        <c:crosses val="autoZero"/>
        <c:auto val="1"/>
        <c:lblOffset val="100"/>
        <c:baseTimeUnit val="years"/>
      </c:dateAx>
      <c:valAx>
        <c:axId val="50298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104.27</c:v>
                </c:pt>
                <c:pt idx="1">
                  <c:v>101.83</c:v>
                </c:pt>
                <c:pt idx="2">
                  <c:v>117.36</c:v>
                </c:pt>
                <c:pt idx="3">
                  <c:v>117.4</c:v>
                </c:pt>
                <c:pt idx="4">
                  <c:v>115.99</c:v>
                </c:pt>
              </c:numCache>
            </c:numRef>
          </c:val>
        </c:ser>
        <c:dLbls>
          <c:showLegendKey val="0"/>
          <c:showVal val="0"/>
          <c:showCatName val="0"/>
          <c:showSerName val="0"/>
          <c:showPercent val="0"/>
          <c:showBubbleSize val="0"/>
        </c:dLbls>
        <c:gapWidth val="150"/>
        <c:axId val="502981672"/>
        <c:axId val="50298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502981672"/>
        <c:axId val="502985592"/>
      </c:lineChart>
      <c:dateAx>
        <c:axId val="502981672"/>
        <c:scaling>
          <c:orientation val="minMax"/>
        </c:scaling>
        <c:delete val="1"/>
        <c:axPos val="b"/>
        <c:numFmt formatCode="ge" sourceLinked="1"/>
        <c:majorTickMark val="none"/>
        <c:minorTickMark val="none"/>
        <c:tickLblPos val="none"/>
        <c:crossAx val="502985592"/>
        <c:crosses val="autoZero"/>
        <c:auto val="1"/>
        <c:lblOffset val="100"/>
        <c:baseTimeUnit val="years"/>
      </c:dateAx>
      <c:valAx>
        <c:axId val="502985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45.16</c:v>
                </c:pt>
                <c:pt idx="1">
                  <c:v>45.75</c:v>
                </c:pt>
                <c:pt idx="2">
                  <c:v>46.7</c:v>
                </c:pt>
                <c:pt idx="3">
                  <c:v>47.39</c:v>
                </c:pt>
                <c:pt idx="4">
                  <c:v>47.95</c:v>
                </c:pt>
              </c:numCache>
            </c:numRef>
          </c:val>
        </c:ser>
        <c:dLbls>
          <c:showLegendKey val="0"/>
          <c:showVal val="0"/>
          <c:showCatName val="0"/>
          <c:showSerName val="0"/>
          <c:showPercent val="0"/>
          <c:showBubbleSize val="0"/>
        </c:dLbls>
        <c:gapWidth val="150"/>
        <c:axId val="502980104"/>
        <c:axId val="50298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502980104"/>
        <c:axId val="502980496"/>
      </c:lineChart>
      <c:dateAx>
        <c:axId val="502980104"/>
        <c:scaling>
          <c:orientation val="minMax"/>
        </c:scaling>
        <c:delete val="1"/>
        <c:axPos val="b"/>
        <c:numFmt formatCode="ge" sourceLinked="1"/>
        <c:majorTickMark val="none"/>
        <c:minorTickMark val="none"/>
        <c:tickLblPos val="none"/>
        <c:crossAx val="502980496"/>
        <c:crosses val="autoZero"/>
        <c:auto val="1"/>
        <c:lblOffset val="100"/>
        <c:baseTimeUnit val="years"/>
      </c:dateAx>
      <c:valAx>
        <c:axId val="50298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17.559999999999999</c:v>
                </c:pt>
                <c:pt idx="1">
                  <c:v>19.03</c:v>
                </c:pt>
                <c:pt idx="2">
                  <c:v>19.48</c:v>
                </c:pt>
                <c:pt idx="3">
                  <c:v>21.05</c:v>
                </c:pt>
                <c:pt idx="4">
                  <c:v>22.56</c:v>
                </c:pt>
              </c:numCache>
            </c:numRef>
          </c:val>
        </c:ser>
        <c:dLbls>
          <c:showLegendKey val="0"/>
          <c:showVal val="0"/>
          <c:showCatName val="0"/>
          <c:showSerName val="0"/>
          <c:showPercent val="0"/>
          <c:showBubbleSize val="0"/>
        </c:dLbls>
        <c:gapWidth val="150"/>
        <c:axId val="501748248"/>
        <c:axId val="5017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501748248"/>
        <c:axId val="501742368"/>
      </c:lineChart>
      <c:dateAx>
        <c:axId val="501748248"/>
        <c:scaling>
          <c:orientation val="minMax"/>
        </c:scaling>
        <c:delete val="1"/>
        <c:axPos val="b"/>
        <c:numFmt formatCode="ge" sourceLinked="1"/>
        <c:majorTickMark val="none"/>
        <c:minorTickMark val="none"/>
        <c:tickLblPos val="none"/>
        <c:crossAx val="501742368"/>
        <c:crosses val="autoZero"/>
        <c:auto val="1"/>
        <c:lblOffset val="100"/>
        <c:baseTimeUnit val="years"/>
      </c:dateAx>
      <c:valAx>
        <c:axId val="5017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746680"/>
        <c:axId val="50174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1746680"/>
        <c:axId val="501745112"/>
      </c:lineChart>
      <c:dateAx>
        <c:axId val="501746680"/>
        <c:scaling>
          <c:orientation val="minMax"/>
        </c:scaling>
        <c:delete val="1"/>
        <c:axPos val="b"/>
        <c:numFmt formatCode="ge" sourceLinked="1"/>
        <c:majorTickMark val="none"/>
        <c:minorTickMark val="none"/>
        <c:tickLblPos val="none"/>
        <c:crossAx val="501745112"/>
        <c:crosses val="autoZero"/>
        <c:auto val="1"/>
        <c:lblOffset val="100"/>
        <c:baseTimeUnit val="years"/>
      </c:dateAx>
      <c:valAx>
        <c:axId val="501745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598.97</c:v>
                </c:pt>
                <c:pt idx="1">
                  <c:v>471.07</c:v>
                </c:pt>
                <c:pt idx="2">
                  <c:v>332.95</c:v>
                </c:pt>
                <c:pt idx="3">
                  <c:v>283.93</c:v>
                </c:pt>
                <c:pt idx="4">
                  <c:v>299.94</c:v>
                </c:pt>
              </c:numCache>
            </c:numRef>
          </c:val>
        </c:ser>
        <c:dLbls>
          <c:showLegendKey val="0"/>
          <c:showVal val="0"/>
          <c:showCatName val="0"/>
          <c:showSerName val="0"/>
          <c:showPercent val="0"/>
          <c:showBubbleSize val="0"/>
        </c:dLbls>
        <c:gapWidth val="150"/>
        <c:axId val="501746288"/>
        <c:axId val="50174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501746288"/>
        <c:axId val="501744328"/>
      </c:lineChart>
      <c:dateAx>
        <c:axId val="501746288"/>
        <c:scaling>
          <c:orientation val="minMax"/>
        </c:scaling>
        <c:delete val="1"/>
        <c:axPos val="b"/>
        <c:numFmt formatCode="ge" sourceLinked="1"/>
        <c:majorTickMark val="none"/>
        <c:minorTickMark val="none"/>
        <c:tickLblPos val="none"/>
        <c:crossAx val="501744328"/>
        <c:crosses val="autoZero"/>
        <c:auto val="1"/>
        <c:lblOffset val="100"/>
        <c:baseTimeUnit val="years"/>
      </c:dateAx>
      <c:valAx>
        <c:axId val="501744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221.29</c:v>
                </c:pt>
                <c:pt idx="1">
                  <c:v>213.68</c:v>
                </c:pt>
                <c:pt idx="2">
                  <c:v>206.46</c:v>
                </c:pt>
                <c:pt idx="3">
                  <c:v>200.14</c:v>
                </c:pt>
                <c:pt idx="4">
                  <c:v>191.57</c:v>
                </c:pt>
              </c:numCache>
            </c:numRef>
          </c:val>
        </c:ser>
        <c:dLbls>
          <c:showLegendKey val="0"/>
          <c:showVal val="0"/>
          <c:showCatName val="0"/>
          <c:showSerName val="0"/>
          <c:showPercent val="0"/>
          <c:showBubbleSize val="0"/>
        </c:dLbls>
        <c:gapWidth val="150"/>
        <c:axId val="492548384"/>
        <c:axId val="49254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492548384"/>
        <c:axId val="492548776"/>
      </c:lineChart>
      <c:dateAx>
        <c:axId val="492548384"/>
        <c:scaling>
          <c:orientation val="minMax"/>
        </c:scaling>
        <c:delete val="1"/>
        <c:axPos val="b"/>
        <c:numFmt formatCode="ge" sourceLinked="1"/>
        <c:majorTickMark val="none"/>
        <c:minorTickMark val="none"/>
        <c:tickLblPos val="none"/>
        <c:crossAx val="492548776"/>
        <c:crosses val="autoZero"/>
        <c:auto val="1"/>
        <c:lblOffset val="100"/>
        <c:baseTimeUnit val="years"/>
      </c:dateAx>
      <c:valAx>
        <c:axId val="492548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95.61</c:v>
                </c:pt>
                <c:pt idx="1">
                  <c:v>95.98</c:v>
                </c:pt>
                <c:pt idx="2">
                  <c:v>113.47</c:v>
                </c:pt>
                <c:pt idx="3">
                  <c:v>113.15</c:v>
                </c:pt>
                <c:pt idx="4">
                  <c:v>111.71</c:v>
                </c:pt>
              </c:numCache>
            </c:numRef>
          </c:val>
        </c:ser>
        <c:dLbls>
          <c:showLegendKey val="0"/>
          <c:showVal val="0"/>
          <c:showCatName val="0"/>
          <c:showSerName val="0"/>
          <c:showPercent val="0"/>
          <c:showBubbleSize val="0"/>
        </c:dLbls>
        <c:gapWidth val="150"/>
        <c:axId val="492549952"/>
        <c:axId val="4925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492549952"/>
        <c:axId val="492550344"/>
      </c:lineChart>
      <c:dateAx>
        <c:axId val="492549952"/>
        <c:scaling>
          <c:orientation val="minMax"/>
        </c:scaling>
        <c:delete val="1"/>
        <c:axPos val="b"/>
        <c:numFmt formatCode="ge" sourceLinked="1"/>
        <c:majorTickMark val="none"/>
        <c:minorTickMark val="none"/>
        <c:tickLblPos val="none"/>
        <c:crossAx val="492550344"/>
        <c:crosses val="autoZero"/>
        <c:auto val="1"/>
        <c:lblOffset val="100"/>
        <c:baseTimeUnit val="years"/>
      </c:dateAx>
      <c:valAx>
        <c:axId val="4925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163.22999999999999</c:v>
                </c:pt>
                <c:pt idx="1">
                  <c:v>162.32</c:v>
                </c:pt>
                <c:pt idx="2">
                  <c:v>137.32</c:v>
                </c:pt>
                <c:pt idx="3">
                  <c:v>137.46</c:v>
                </c:pt>
                <c:pt idx="4">
                  <c:v>139.38</c:v>
                </c:pt>
              </c:numCache>
            </c:numRef>
          </c:val>
        </c:ser>
        <c:dLbls>
          <c:showLegendKey val="0"/>
          <c:showVal val="0"/>
          <c:showCatName val="0"/>
          <c:showSerName val="0"/>
          <c:showPercent val="0"/>
          <c:showBubbleSize val="0"/>
        </c:dLbls>
        <c:gapWidth val="150"/>
        <c:axId val="202184672"/>
        <c:axId val="2010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202184672"/>
        <c:axId val="201078904"/>
      </c:lineChart>
      <c:dateAx>
        <c:axId val="202184672"/>
        <c:scaling>
          <c:orientation val="minMax"/>
        </c:scaling>
        <c:delete val="1"/>
        <c:axPos val="b"/>
        <c:numFmt formatCode="ge" sourceLinked="1"/>
        <c:majorTickMark val="none"/>
        <c:minorTickMark val="none"/>
        <c:tickLblPos val="none"/>
        <c:crossAx val="201078904"/>
        <c:crosses val="autoZero"/>
        <c:auto val="1"/>
        <c:lblOffset val="100"/>
        <c:baseTimeUnit val="years"/>
      </c:dateAx>
      <c:valAx>
        <c:axId val="2010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72.86</c:v>
                </c:pt>
                <c:pt idx="1">
                  <c:v>72.16</c:v>
                </c:pt>
                <c:pt idx="2">
                  <c:v>71.459999999999994</c:v>
                </c:pt>
                <c:pt idx="3">
                  <c:v>71.62</c:v>
                </c:pt>
                <c:pt idx="4">
                  <c:v>71.2</c:v>
                </c:pt>
              </c:numCache>
            </c:numRef>
          </c:val>
        </c:ser>
        <c:dLbls>
          <c:showLegendKey val="0"/>
          <c:showVal val="0"/>
          <c:showCatName val="0"/>
          <c:showSerName val="0"/>
          <c:showPercent val="0"/>
          <c:showBubbleSize val="0"/>
        </c:dLbls>
        <c:gapWidth val="150"/>
        <c:axId val="199972984"/>
        <c:axId val="1999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199972984"/>
        <c:axId val="199973376"/>
      </c:lineChart>
      <c:dateAx>
        <c:axId val="199972984"/>
        <c:scaling>
          <c:orientation val="minMax"/>
        </c:scaling>
        <c:delete val="1"/>
        <c:axPos val="b"/>
        <c:numFmt formatCode="ge" sourceLinked="1"/>
        <c:majorTickMark val="none"/>
        <c:minorTickMark val="none"/>
        <c:tickLblPos val="none"/>
        <c:crossAx val="199973376"/>
        <c:crosses val="autoZero"/>
        <c:auto val="1"/>
        <c:lblOffset val="100"/>
        <c:baseTimeUnit val="years"/>
      </c:dateAx>
      <c:valAx>
        <c:axId val="1999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7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90.35</c:v>
                </c:pt>
                <c:pt idx="1">
                  <c:v>90.55</c:v>
                </c:pt>
                <c:pt idx="2">
                  <c:v>90.52</c:v>
                </c:pt>
                <c:pt idx="3">
                  <c:v>89.96</c:v>
                </c:pt>
                <c:pt idx="4">
                  <c:v>90.75</c:v>
                </c:pt>
              </c:numCache>
            </c:numRef>
          </c:val>
        </c:ser>
        <c:dLbls>
          <c:showLegendKey val="0"/>
          <c:showVal val="0"/>
          <c:showCatName val="0"/>
          <c:showSerName val="0"/>
          <c:showPercent val="0"/>
          <c:showBubbleSize val="0"/>
        </c:dLbls>
        <c:gapWidth val="150"/>
        <c:axId val="199974552"/>
        <c:axId val="1999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199974552"/>
        <c:axId val="199974944"/>
      </c:lineChart>
      <c:dateAx>
        <c:axId val="199974552"/>
        <c:scaling>
          <c:orientation val="minMax"/>
        </c:scaling>
        <c:delete val="1"/>
        <c:axPos val="b"/>
        <c:numFmt formatCode="ge" sourceLinked="1"/>
        <c:majorTickMark val="none"/>
        <c:minorTickMark val="none"/>
        <c:tickLblPos val="none"/>
        <c:crossAx val="199974944"/>
        <c:crosses val="autoZero"/>
        <c:auto val="1"/>
        <c:lblOffset val="100"/>
        <c:baseTimeUnit val="years"/>
      </c:dateAx>
      <c:valAx>
        <c:axId val="1999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7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岡山県　岡山市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60" t="s">
        <v>116</v>
      </c>
      <c r="AE8" s="60"/>
      <c r="AF8" s="60"/>
      <c r="AG8" s="60"/>
      <c r="AH8" s="60"/>
      <c r="AI8" s="60"/>
      <c r="AJ8" s="60"/>
      <c r="AK8" s="5"/>
      <c r="AL8" s="61">
        <f>データ!$R$6</f>
        <v>708652</v>
      </c>
      <c r="AM8" s="61"/>
      <c r="AN8" s="61"/>
      <c r="AO8" s="61"/>
      <c r="AP8" s="61"/>
      <c r="AQ8" s="61"/>
      <c r="AR8" s="61"/>
      <c r="AS8" s="61"/>
      <c r="AT8" s="51">
        <f>データ!$S$6</f>
        <v>789.95</v>
      </c>
      <c r="AU8" s="52"/>
      <c r="AV8" s="52"/>
      <c r="AW8" s="52"/>
      <c r="AX8" s="52"/>
      <c r="AY8" s="52"/>
      <c r="AZ8" s="52"/>
      <c r="BA8" s="52"/>
      <c r="BB8" s="53">
        <f>データ!$T$6</f>
        <v>897.08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79.37</v>
      </c>
      <c r="J10" s="52"/>
      <c r="K10" s="52"/>
      <c r="L10" s="52"/>
      <c r="M10" s="52"/>
      <c r="N10" s="52"/>
      <c r="O10" s="64"/>
      <c r="P10" s="53">
        <f>データ!$P$6</f>
        <v>99.83</v>
      </c>
      <c r="Q10" s="53"/>
      <c r="R10" s="53"/>
      <c r="S10" s="53"/>
      <c r="T10" s="53"/>
      <c r="U10" s="53"/>
      <c r="V10" s="53"/>
      <c r="W10" s="61">
        <f>データ!$Q$6</f>
        <v>2516</v>
      </c>
      <c r="X10" s="61"/>
      <c r="Y10" s="61"/>
      <c r="Z10" s="61"/>
      <c r="AA10" s="61"/>
      <c r="AB10" s="61"/>
      <c r="AC10" s="61"/>
      <c r="AD10" s="2"/>
      <c r="AE10" s="2"/>
      <c r="AF10" s="2"/>
      <c r="AG10" s="2"/>
      <c r="AH10" s="5"/>
      <c r="AI10" s="5"/>
      <c r="AJ10" s="5"/>
      <c r="AK10" s="5"/>
      <c r="AL10" s="61">
        <f>データ!$U$6</f>
        <v>706449</v>
      </c>
      <c r="AM10" s="61"/>
      <c r="AN10" s="61"/>
      <c r="AO10" s="61"/>
      <c r="AP10" s="61"/>
      <c r="AQ10" s="61"/>
      <c r="AR10" s="61"/>
      <c r="AS10" s="61"/>
      <c r="AT10" s="51">
        <f>データ!$V$6</f>
        <v>750.24</v>
      </c>
      <c r="AU10" s="52"/>
      <c r="AV10" s="52"/>
      <c r="AW10" s="52"/>
      <c r="AX10" s="52"/>
      <c r="AY10" s="52"/>
      <c r="AZ10" s="52"/>
      <c r="BA10" s="52"/>
      <c r="BB10" s="53">
        <f>データ!$W$6</f>
        <v>941.63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331007</v>
      </c>
      <c r="D6" s="34">
        <f t="shared" si="3"/>
        <v>46</v>
      </c>
      <c r="E6" s="34">
        <f t="shared" si="3"/>
        <v>1</v>
      </c>
      <c r="F6" s="34">
        <f t="shared" si="3"/>
        <v>0</v>
      </c>
      <c r="G6" s="34">
        <f t="shared" si="3"/>
        <v>1</v>
      </c>
      <c r="H6" s="34" t="str">
        <f t="shared" si="3"/>
        <v>岡山県　岡山市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79.37</v>
      </c>
      <c r="P6" s="35">
        <f t="shared" si="3"/>
        <v>99.83</v>
      </c>
      <c r="Q6" s="35">
        <f t="shared" si="3"/>
        <v>2516</v>
      </c>
      <c r="R6" s="35">
        <f t="shared" si="3"/>
        <v>708652</v>
      </c>
      <c r="S6" s="35">
        <f t="shared" si="3"/>
        <v>789.95</v>
      </c>
      <c r="T6" s="35">
        <f t="shared" si="3"/>
        <v>897.08</v>
      </c>
      <c r="U6" s="35">
        <f t="shared" si="3"/>
        <v>706449</v>
      </c>
      <c r="V6" s="35">
        <f t="shared" si="3"/>
        <v>750.24</v>
      </c>
      <c r="W6" s="35">
        <f t="shared" si="3"/>
        <v>941.63</v>
      </c>
      <c r="X6" s="36">
        <f>IF(X7="",NA(),X7)</f>
        <v>104.27</v>
      </c>
      <c r="Y6" s="36">
        <f t="shared" ref="Y6:AG6" si="4">IF(Y7="",NA(),Y7)</f>
        <v>101.83</v>
      </c>
      <c r="Z6" s="36">
        <f t="shared" si="4"/>
        <v>117.36</v>
      </c>
      <c r="AA6" s="36">
        <f t="shared" si="4"/>
        <v>117.4</v>
      </c>
      <c r="AB6" s="36">
        <f t="shared" si="4"/>
        <v>115.99</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598.97</v>
      </c>
      <c r="AU6" s="36">
        <f t="shared" ref="AU6:BC6" si="6">IF(AU7="",NA(),AU7)</f>
        <v>471.07</v>
      </c>
      <c r="AV6" s="36">
        <f t="shared" si="6"/>
        <v>332.95</v>
      </c>
      <c r="AW6" s="36">
        <f t="shared" si="6"/>
        <v>283.93</v>
      </c>
      <c r="AX6" s="36">
        <f t="shared" si="6"/>
        <v>299.94</v>
      </c>
      <c r="AY6" s="36">
        <f t="shared" si="6"/>
        <v>296.75</v>
      </c>
      <c r="AZ6" s="36">
        <f t="shared" si="6"/>
        <v>295.06</v>
      </c>
      <c r="BA6" s="36">
        <f t="shared" si="6"/>
        <v>178.43</v>
      </c>
      <c r="BB6" s="36">
        <f t="shared" si="6"/>
        <v>168.99</v>
      </c>
      <c r="BC6" s="36">
        <f t="shared" si="6"/>
        <v>159.12</v>
      </c>
      <c r="BD6" s="35" t="str">
        <f>IF(BD7="","",IF(BD7="-","【-】","【"&amp;SUBSTITUTE(TEXT(BD7,"#,##0.00"),"-","△")&amp;"】"))</f>
        <v>【262.87】</v>
      </c>
      <c r="BE6" s="36">
        <f>IF(BE7="",NA(),BE7)</f>
        <v>221.29</v>
      </c>
      <c r="BF6" s="36">
        <f t="shared" ref="BF6:BN6" si="7">IF(BF7="",NA(),BF7)</f>
        <v>213.68</v>
      </c>
      <c r="BG6" s="36">
        <f t="shared" si="7"/>
        <v>206.46</v>
      </c>
      <c r="BH6" s="36">
        <f t="shared" si="7"/>
        <v>200.14</v>
      </c>
      <c r="BI6" s="36">
        <f t="shared" si="7"/>
        <v>191.57</v>
      </c>
      <c r="BJ6" s="36">
        <f t="shared" si="7"/>
        <v>235.04</v>
      </c>
      <c r="BK6" s="36">
        <f t="shared" si="7"/>
        <v>226.55</v>
      </c>
      <c r="BL6" s="36">
        <f t="shared" si="7"/>
        <v>220.35</v>
      </c>
      <c r="BM6" s="36">
        <f t="shared" si="7"/>
        <v>212.16</v>
      </c>
      <c r="BN6" s="36">
        <f t="shared" si="7"/>
        <v>206.16</v>
      </c>
      <c r="BO6" s="35" t="str">
        <f>IF(BO7="","",IF(BO7="-","【-】","【"&amp;SUBSTITUTE(TEXT(BO7,"#,##0.00"),"-","△")&amp;"】"))</f>
        <v>【270.87】</v>
      </c>
      <c r="BP6" s="36">
        <f>IF(BP7="",NA(),BP7)</f>
        <v>95.61</v>
      </c>
      <c r="BQ6" s="36">
        <f t="shared" ref="BQ6:BY6" si="8">IF(BQ7="",NA(),BQ7)</f>
        <v>95.98</v>
      </c>
      <c r="BR6" s="36">
        <f t="shared" si="8"/>
        <v>113.47</v>
      </c>
      <c r="BS6" s="36">
        <f t="shared" si="8"/>
        <v>113.15</v>
      </c>
      <c r="BT6" s="36">
        <f t="shared" si="8"/>
        <v>111.71</v>
      </c>
      <c r="BU6" s="36">
        <f t="shared" si="8"/>
        <v>98.74</v>
      </c>
      <c r="BV6" s="36">
        <f t="shared" si="8"/>
        <v>99.53</v>
      </c>
      <c r="BW6" s="36">
        <f t="shared" si="8"/>
        <v>104.05</v>
      </c>
      <c r="BX6" s="36">
        <f t="shared" si="8"/>
        <v>104.16</v>
      </c>
      <c r="BY6" s="36">
        <f t="shared" si="8"/>
        <v>104.03</v>
      </c>
      <c r="BZ6" s="35" t="str">
        <f>IF(BZ7="","",IF(BZ7="-","【-】","【"&amp;SUBSTITUTE(TEXT(BZ7,"#,##0.00"),"-","△")&amp;"】"))</f>
        <v>【105.59】</v>
      </c>
      <c r="CA6" s="36">
        <f>IF(CA7="",NA(),CA7)</f>
        <v>163.22999999999999</v>
      </c>
      <c r="CB6" s="36">
        <f t="shared" ref="CB6:CJ6" si="9">IF(CB7="",NA(),CB7)</f>
        <v>162.32</v>
      </c>
      <c r="CC6" s="36">
        <f t="shared" si="9"/>
        <v>137.32</v>
      </c>
      <c r="CD6" s="36">
        <f t="shared" si="9"/>
        <v>137.46</v>
      </c>
      <c r="CE6" s="36">
        <f t="shared" si="9"/>
        <v>139.38</v>
      </c>
      <c r="CF6" s="36">
        <f t="shared" si="9"/>
        <v>180.69</v>
      </c>
      <c r="CG6" s="36">
        <f t="shared" si="9"/>
        <v>179.62</v>
      </c>
      <c r="CH6" s="36">
        <f t="shared" si="9"/>
        <v>171.57</v>
      </c>
      <c r="CI6" s="36">
        <f t="shared" si="9"/>
        <v>171.29</v>
      </c>
      <c r="CJ6" s="36">
        <f t="shared" si="9"/>
        <v>171.54</v>
      </c>
      <c r="CK6" s="35" t="str">
        <f>IF(CK7="","",IF(CK7="-","【-】","【"&amp;SUBSTITUTE(TEXT(CK7,"#,##0.00"),"-","△")&amp;"】"))</f>
        <v>【163.27】</v>
      </c>
      <c r="CL6" s="36">
        <f>IF(CL7="",NA(),CL7)</f>
        <v>72.86</v>
      </c>
      <c r="CM6" s="36">
        <f t="shared" ref="CM6:CU6" si="10">IF(CM7="",NA(),CM7)</f>
        <v>72.16</v>
      </c>
      <c r="CN6" s="36">
        <f t="shared" si="10"/>
        <v>71.459999999999994</v>
      </c>
      <c r="CO6" s="36">
        <f t="shared" si="10"/>
        <v>71.62</v>
      </c>
      <c r="CP6" s="36">
        <f t="shared" si="10"/>
        <v>71.2</v>
      </c>
      <c r="CQ6" s="36">
        <f t="shared" si="10"/>
        <v>59.95</v>
      </c>
      <c r="CR6" s="36">
        <f t="shared" si="10"/>
        <v>59.6</v>
      </c>
      <c r="CS6" s="36">
        <f t="shared" si="10"/>
        <v>58.97</v>
      </c>
      <c r="CT6" s="36">
        <f t="shared" si="10"/>
        <v>58.67</v>
      </c>
      <c r="CU6" s="36">
        <f t="shared" si="10"/>
        <v>59</v>
      </c>
      <c r="CV6" s="35" t="str">
        <f>IF(CV7="","",IF(CV7="-","【-】","【"&amp;SUBSTITUTE(TEXT(CV7,"#,##0.00"),"-","△")&amp;"】"))</f>
        <v>【59.94】</v>
      </c>
      <c r="CW6" s="36">
        <f>IF(CW7="",NA(),CW7)</f>
        <v>90.35</v>
      </c>
      <c r="CX6" s="36">
        <f t="shared" ref="CX6:DF6" si="11">IF(CX7="",NA(),CX7)</f>
        <v>90.55</v>
      </c>
      <c r="CY6" s="36">
        <f t="shared" si="11"/>
        <v>90.52</v>
      </c>
      <c r="CZ6" s="36">
        <f t="shared" si="11"/>
        <v>89.96</v>
      </c>
      <c r="DA6" s="36">
        <f t="shared" si="11"/>
        <v>90.75</v>
      </c>
      <c r="DB6" s="36">
        <f t="shared" si="11"/>
        <v>93.11</v>
      </c>
      <c r="DC6" s="36">
        <f t="shared" si="11"/>
        <v>93.22</v>
      </c>
      <c r="DD6" s="36">
        <f t="shared" si="11"/>
        <v>92.91</v>
      </c>
      <c r="DE6" s="36">
        <f t="shared" si="11"/>
        <v>93.36</v>
      </c>
      <c r="DF6" s="36">
        <f t="shared" si="11"/>
        <v>93.69</v>
      </c>
      <c r="DG6" s="35" t="str">
        <f>IF(DG7="","",IF(DG7="-","【-】","【"&amp;SUBSTITUTE(TEXT(DG7,"#,##0.00"),"-","△")&amp;"】"))</f>
        <v>【90.22】</v>
      </c>
      <c r="DH6" s="36">
        <f>IF(DH7="",NA(),DH7)</f>
        <v>45.16</v>
      </c>
      <c r="DI6" s="36">
        <f t="shared" ref="DI6:DQ6" si="12">IF(DI7="",NA(),DI7)</f>
        <v>45.75</v>
      </c>
      <c r="DJ6" s="36">
        <f t="shared" si="12"/>
        <v>46.7</v>
      </c>
      <c r="DK6" s="36">
        <f t="shared" si="12"/>
        <v>47.39</v>
      </c>
      <c r="DL6" s="36">
        <f t="shared" si="12"/>
        <v>47.95</v>
      </c>
      <c r="DM6" s="36">
        <f t="shared" si="12"/>
        <v>45.31</v>
      </c>
      <c r="DN6" s="36">
        <f t="shared" si="12"/>
        <v>45.85</v>
      </c>
      <c r="DO6" s="36">
        <f t="shared" si="12"/>
        <v>46.73</v>
      </c>
      <c r="DP6" s="36">
        <f t="shared" si="12"/>
        <v>47.39</v>
      </c>
      <c r="DQ6" s="36">
        <f t="shared" si="12"/>
        <v>48.05</v>
      </c>
      <c r="DR6" s="35" t="str">
        <f>IF(DR7="","",IF(DR7="-","【-】","【"&amp;SUBSTITUTE(TEXT(DR7,"#,##0.00"),"-","△")&amp;"】"))</f>
        <v>【47.91】</v>
      </c>
      <c r="DS6" s="36">
        <f>IF(DS7="",NA(),DS7)</f>
        <v>17.559999999999999</v>
      </c>
      <c r="DT6" s="36">
        <f t="shared" ref="DT6:EB6" si="13">IF(DT7="",NA(),DT7)</f>
        <v>19.03</v>
      </c>
      <c r="DU6" s="36">
        <f t="shared" si="13"/>
        <v>19.48</v>
      </c>
      <c r="DV6" s="36">
        <f t="shared" si="13"/>
        <v>21.05</v>
      </c>
      <c r="DW6" s="36">
        <f t="shared" si="13"/>
        <v>22.56</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1.23</v>
      </c>
      <c r="EE6" s="36">
        <f t="shared" ref="EE6:EM6" si="14">IF(EE7="",NA(),EE7)</f>
        <v>1.29</v>
      </c>
      <c r="EF6" s="36">
        <f t="shared" si="14"/>
        <v>1.1399999999999999</v>
      </c>
      <c r="EG6" s="36">
        <f t="shared" si="14"/>
        <v>0.98</v>
      </c>
      <c r="EH6" s="36">
        <f t="shared" si="14"/>
        <v>0.9</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331007</v>
      </c>
      <c r="D7" s="38">
        <v>46</v>
      </c>
      <c r="E7" s="38">
        <v>1</v>
      </c>
      <c r="F7" s="38">
        <v>0</v>
      </c>
      <c r="G7" s="38">
        <v>1</v>
      </c>
      <c r="H7" s="38" t="s">
        <v>105</v>
      </c>
      <c r="I7" s="38" t="s">
        <v>106</v>
      </c>
      <c r="J7" s="38" t="s">
        <v>107</v>
      </c>
      <c r="K7" s="38" t="s">
        <v>108</v>
      </c>
      <c r="L7" s="38" t="s">
        <v>109</v>
      </c>
      <c r="M7" s="38"/>
      <c r="N7" s="39" t="s">
        <v>110</v>
      </c>
      <c r="O7" s="39">
        <v>79.37</v>
      </c>
      <c r="P7" s="39">
        <v>99.83</v>
      </c>
      <c r="Q7" s="39">
        <v>2516</v>
      </c>
      <c r="R7" s="39">
        <v>708652</v>
      </c>
      <c r="S7" s="39">
        <v>789.95</v>
      </c>
      <c r="T7" s="39">
        <v>897.08</v>
      </c>
      <c r="U7" s="39">
        <v>706449</v>
      </c>
      <c r="V7" s="39">
        <v>750.24</v>
      </c>
      <c r="W7" s="39">
        <v>941.63</v>
      </c>
      <c r="X7" s="39">
        <v>104.27</v>
      </c>
      <c r="Y7" s="39">
        <v>101.83</v>
      </c>
      <c r="Z7" s="39">
        <v>117.36</v>
      </c>
      <c r="AA7" s="39">
        <v>117.4</v>
      </c>
      <c r="AB7" s="39">
        <v>115.99</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598.97</v>
      </c>
      <c r="AU7" s="39">
        <v>471.07</v>
      </c>
      <c r="AV7" s="39">
        <v>332.95</v>
      </c>
      <c r="AW7" s="39">
        <v>283.93</v>
      </c>
      <c r="AX7" s="39">
        <v>299.94</v>
      </c>
      <c r="AY7" s="39">
        <v>296.75</v>
      </c>
      <c r="AZ7" s="39">
        <v>295.06</v>
      </c>
      <c r="BA7" s="39">
        <v>178.43</v>
      </c>
      <c r="BB7" s="39">
        <v>168.99</v>
      </c>
      <c r="BC7" s="39">
        <v>159.12</v>
      </c>
      <c r="BD7" s="39">
        <v>262.87</v>
      </c>
      <c r="BE7" s="39">
        <v>221.29</v>
      </c>
      <c r="BF7" s="39">
        <v>213.68</v>
      </c>
      <c r="BG7" s="39">
        <v>206.46</v>
      </c>
      <c r="BH7" s="39">
        <v>200.14</v>
      </c>
      <c r="BI7" s="39">
        <v>191.57</v>
      </c>
      <c r="BJ7" s="39">
        <v>235.04</v>
      </c>
      <c r="BK7" s="39">
        <v>226.55</v>
      </c>
      <c r="BL7" s="39">
        <v>220.35</v>
      </c>
      <c r="BM7" s="39">
        <v>212.16</v>
      </c>
      <c r="BN7" s="39">
        <v>206.16</v>
      </c>
      <c r="BO7" s="39">
        <v>270.87</v>
      </c>
      <c r="BP7" s="39">
        <v>95.61</v>
      </c>
      <c r="BQ7" s="39">
        <v>95.98</v>
      </c>
      <c r="BR7" s="39">
        <v>113.47</v>
      </c>
      <c r="BS7" s="39">
        <v>113.15</v>
      </c>
      <c r="BT7" s="39">
        <v>111.71</v>
      </c>
      <c r="BU7" s="39">
        <v>98.74</v>
      </c>
      <c r="BV7" s="39">
        <v>99.53</v>
      </c>
      <c r="BW7" s="39">
        <v>104.05</v>
      </c>
      <c r="BX7" s="39">
        <v>104.16</v>
      </c>
      <c r="BY7" s="39">
        <v>104.03</v>
      </c>
      <c r="BZ7" s="39">
        <v>105.59</v>
      </c>
      <c r="CA7" s="39">
        <v>163.22999999999999</v>
      </c>
      <c r="CB7" s="39">
        <v>162.32</v>
      </c>
      <c r="CC7" s="39">
        <v>137.32</v>
      </c>
      <c r="CD7" s="39">
        <v>137.46</v>
      </c>
      <c r="CE7" s="39">
        <v>139.38</v>
      </c>
      <c r="CF7" s="39">
        <v>180.69</v>
      </c>
      <c r="CG7" s="39">
        <v>179.62</v>
      </c>
      <c r="CH7" s="39">
        <v>171.57</v>
      </c>
      <c r="CI7" s="39">
        <v>171.29</v>
      </c>
      <c r="CJ7" s="39">
        <v>171.54</v>
      </c>
      <c r="CK7" s="39">
        <v>163.27000000000001</v>
      </c>
      <c r="CL7" s="39">
        <v>72.86</v>
      </c>
      <c r="CM7" s="39">
        <v>72.16</v>
      </c>
      <c r="CN7" s="39">
        <v>71.459999999999994</v>
      </c>
      <c r="CO7" s="39">
        <v>71.62</v>
      </c>
      <c r="CP7" s="39">
        <v>71.2</v>
      </c>
      <c r="CQ7" s="39">
        <v>59.95</v>
      </c>
      <c r="CR7" s="39">
        <v>59.6</v>
      </c>
      <c r="CS7" s="39">
        <v>58.97</v>
      </c>
      <c r="CT7" s="39">
        <v>58.67</v>
      </c>
      <c r="CU7" s="39">
        <v>59</v>
      </c>
      <c r="CV7" s="39">
        <v>59.94</v>
      </c>
      <c r="CW7" s="39">
        <v>90.35</v>
      </c>
      <c r="CX7" s="39">
        <v>90.55</v>
      </c>
      <c r="CY7" s="39">
        <v>90.52</v>
      </c>
      <c r="CZ7" s="39">
        <v>89.96</v>
      </c>
      <c r="DA7" s="39">
        <v>90.75</v>
      </c>
      <c r="DB7" s="39">
        <v>93.11</v>
      </c>
      <c r="DC7" s="39">
        <v>93.22</v>
      </c>
      <c r="DD7" s="39">
        <v>92.91</v>
      </c>
      <c r="DE7" s="39">
        <v>93.36</v>
      </c>
      <c r="DF7" s="39">
        <v>93.69</v>
      </c>
      <c r="DG7" s="39">
        <v>90.22</v>
      </c>
      <c r="DH7" s="39">
        <v>45.16</v>
      </c>
      <c r="DI7" s="39">
        <v>45.75</v>
      </c>
      <c r="DJ7" s="39">
        <v>46.7</v>
      </c>
      <c r="DK7" s="39">
        <v>47.39</v>
      </c>
      <c r="DL7" s="39">
        <v>47.95</v>
      </c>
      <c r="DM7" s="39">
        <v>45.31</v>
      </c>
      <c r="DN7" s="39">
        <v>45.85</v>
      </c>
      <c r="DO7" s="39">
        <v>46.73</v>
      </c>
      <c r="DP7" s="39">
        <v>47.39</v>
      </c>
      <c r="DQ7" s="39">
        <v>48.05</v>
      </c>
      <c r="DR7" s="39">
        <v>47.91</v>
      </c>
      <c r="DS7" s="39">
        <v>17.559999999999999</v>
      </c>
      <c r="DT7" s="39">
        <v>19.03</v>
      </c>
      <c r="DU7" s="39">
        <v>19.48</v>
      </c>
      <c r="DV7" s="39">
        <v>21.05</v>
      </c>
      <c r="DW7" s="39">
        <v>22.56</v>
      </c>
      <c r="DX7" s="39">
        <v>12.46</v>
      </c>
      <c r="DY7" s="39">
        <v>13.95</v>
      </c>
      <c r="DZ7" s="39">
        <v>15.33</v>
      </c>
      <c r="EA7" s="39">
        <v>16.739999999999998</v>
      </c>
      <c r="EB7" s="39">
        <v>17.97</v>
      </c>
      <c r="EC7" s="39">
        <v>15</v>
      </c>
      <c r="ED7" s="39">
        <v>1.23</v>
      </c>
      <c r="EE7" s="39">
        <v>1.29</v>
      </c>
      <c r="EF7" s="39">
        <v>1.1399999999999999</v>
      </c>
      <c r="EG7" s="39">
        <v>0.98</v>
      </c>
      <c r="EH7" s="39">
        <v>0.9</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2018-02-08T02:26:42Z</cp:lastPrinted>
  <dcterms:created xsi:type="dcterms:W3CDTF">2017-12-25T01:33:59Z</dcterms:created>
  <dcterms:modified xsi:type="dcterms:W3CDTF">2018-02-22T15:01:55Z</dcterms:modified>
</cp:coreProperties>
</file>