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12" yWindow="0" windowWidth="27240" windowHeight="12828"/>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G86" i="4"/>
  <c r="BB10" i="4"/>
  <c r="W10" i="4"/>
  <c r="P10" i="4"/>
  <c r="AT8" i="4"/>
  <c r="W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<sst xmlns="http://schemas.openxmlformats.org/spreadsheetml/2006/main" count="235" uniqueCount="123">
  <si>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</si>
  <si>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</si>
  <si>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</si>
  <si>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</si>
  <si>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</si>
  <si>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3">
      <t>カンリシャ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</si>
  <si>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</si>
  <si>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</si>
  <si>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</si>
  <si>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</si>
  <si>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</si>
  <si>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</si>
  <si>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</si>
  <si>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</si>
  <si>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</si>
  <si>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</si>
  <si>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</si>
  <si>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処理区域内人口(人)</t>
    <rPh sb="0" eb="2">
      <t>ショリ</t>
    </rPh>
    <rPh sb="2" eb="5">
      <t>クイキナイ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</si>
  <si>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</si>
  <si>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</si>
  <si>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</si>
  <si>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</si>
  <si>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</si>
  <si>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</si>
  <si>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</si>
  <si>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</si>
  <si>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</si>
  <si>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「経常損益」</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</si>
  <si>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</si>
  <si>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</si>
  <si>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</si>
  <si>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</si>
  <si>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</si>
  <si>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</si>
  <si>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</si>
  <si>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</si>
  <si>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</si>
  <si>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</si>
  <si>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</si>
  <si>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</si>
  <si>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</si>
  <si>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8"/>
  </si>
  <si>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</si>
  <si>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</si>
  <si>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</si>
  <si>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</si>
  <si>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</si>
  <si>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</si>
  <si>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</si>
  <si>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</si>
  <si>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</si>
  <si>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</si>
  <si>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</si>
  <si>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</si>
  <si>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</si>
  <si>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下水道事業(法適用)</t>
    <rPh sb="3" eb="5">
      <t>ジギョウ</t>
    </rPh>
    <rPh sb="6" eb="7">
      <t>ホウ</t>
    </rPh>
    <rPh sb="7" eb="9">
      <t>テキヨウ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</si>
  <si>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</si>
  <si>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</si>
  <si>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</si>
  <si>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</si>
  <si>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</si>
  <si>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</si>
  <si>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</si>
  <si>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</si>
  <si>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</si>
  <si>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</si>
  <si>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</si>
  <si>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</si>
  <si>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phoneticPr fontId="8"/>
  </si>
  <si>
    <t>②累積欠損金比率(％)</t>
    <phoneticPr fontId="8"/>
  </si>
  <si>
    <t>③流動比率(％)</t>
    <rPh sb="1" eb="3">
      <t>リュウドウ</t>
    </rPh>
    <rPh sb="3" eb="5">
      <t>ヒリツ</t>
    </rPh>
    <phoneticPr fontId="8"/>
  </si>
  <si>
    <t>④企業債残高対事業規模比率(％)</t>
    <phoneticPr fontId="8"/>
  </si>
  <si>
    <t>⑤経費回収率(％)</t>
    <phoneticPr fontId="8"/>
  </si>
  <si>
    <t>⑥汚水処理原価(円)</t>
    <rPh sb="1" eb="3">
      <t>オスイ</t>
    </rPh>
    <rPh sb="3" eb="5">
      <t>ショリ</t>
    </rPh>
    <rPh sb="5" eb="7">
      <t>ゲンカ</t>
    </rPh>
    <rPh sb="8" eb="9">
      <t>エン</t>
    </rPh>
    <phoneticPr fontId="8"/>
  </si>
  <si>
    <t>⑦施設利用率(％)</t>
    <rPh sb="1" eb="3">
      <t>シセツ</t>
    </rPh>
    <rPh sb="3" eb="6">
      <t>リヨウリツ</t>
    </rPh>
    <phoneticPr fontId="8"/>
  </si>
  <si>
    <t>⑧水洗化率(％)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</si>
  <si>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</si>
  <si>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②管渠老朽化率(％)</t>
    <phoneticPr fontId="8"/>
  </si>
  <si>
    <t>③管渠改善率(％)</t>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</si>
  <si>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</si>
  <si>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</si>
  <si>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</si>
  <si>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</si>
  <si>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</si>
  <si>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</si>
  <si>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</si>
  <si>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</si>
  <si>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</si>
  <si>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</si>
  <si>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</si>
  <si>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</si>
  <si>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</si>
  <si>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</si>
  <si>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</si>
  <si>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</si>
  <si>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</si>
  <si>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</si>
  <si>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</si>
  <si>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</si>
  <si>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</si>
  <si>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</si>
  <si>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</si>
  <si>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</si>
  <si>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</si>
  <si>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</si>
  <si>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</si>
  <si>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</si>
  <si>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</si>
  <si>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岡山県　岡山市</t>
  </si>
  <si>
    <t>法適用</t>
  </si>
  <si>
    <t>下水道事業</t>
  </si>
  <si>
    <t>公共下水道</t>
  </si>
  <si>
    <t>政令市等</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</si>
  <si>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</si>
  <si>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</si>
  <si>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</si>
  <si>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</si>
  <si>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</si>
  <si>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</si>
  <si>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岡山市の下水道事業の普及率（下水道を使用できる状況下にある人口の割合）及び⑧水洗化率（普及人口のうち実際に下水道に接続している人口）は類似団体（政令市等）の中で、最も低い。これは、平成の一桁になってから本格的に整備した（現在も整備途上である）こと等が要因である。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以降に減少しているのは、会計基準が見直しになり、1年以内に支払う企業債償還金が流動負債となったことによるものであるが、経営の実態に変更はない。
④類似団体と比べ整備時期が遅いこと等により、高水準となっているが、確実に減少している。
⑤使用料対象としている額に対し、１００％は賄えていないが、年々改善傾向にある。
⑥資本費が高いこと（④）等により、高い水準にあるが、年々減少している。
⑦晴天時一日平均水量÷晴天時現在処理能力×１００で表される指標であるが、分母の能力に県所管の流域下水道を含めていないため、参考外。
⑧整備途上であることから、低い水準にあるが、年々高くなっている。</t>
    <rPh sb="271" eb="273">
      <t>イコウ</t>
    </rPh>
    <phoneticPr fontId="8"/>
  </si>
  <si>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1"/>
  </si>
  <si>
    <t xml:space="preserve">　持続可能な下水道事業の運営を図るため、Ｈ27年度に策定した経営戦略（岡山市下水道事業経営計画2016）の中で目標数値を定め、ＰＤＣＡサイクルにより経営改善を図ることとしている。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142" eb="144">
      <t>ケイエイ</t>
    </rPh>
    <rPh sb="144" eb="146">
      <t>カイゼン</t>
    </rPh>
    <rPh sb="147" eb="148">
      <t>スス</t>
    </rPh>
    <phoneticPr fontId="1"/>
  </si>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</sst>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6" fontId="19" fillId="0" borderId="0" applyFont="0" applyFill="0" applyBorder="0" applyAlignment="0" applyProtection="0"/>
    <xf numFmtId="0" fontId="19" fillId="0" borderId="0"/>
    <xf numFmtId="0" fontId="2" fillId="0" borderId="0">
      <alignment vertical="center"/>
    </xf>
    <xf numFmtId="0" fontId="3" fillId="0" borderId="0">
      <alignment vertical="center"/>
    </xf>
    <xf numFmtId="0" fontId="19" fillId="0" borderId="0"/>
    <xf numFmtId="0" fontId="17" fillId="0" borderId="0"/>
    <xf numFmtId="0" fontId="20" fillId="0" borderId="0">
      <alignment vertical="center"/>
    </xf>
    <xf numFmtId="0" fontId="15" fillId="0" borderId="0">
      <alignment vertical="center"/>
    </xf>
    <xf numFmtId="0" fontId="19" fillId="0" borderId="0">
      <alignment vertical="center"/>
    </xf>
    <xf numFmtId="0" fontId="19" fillId="0" borderId="0"/>
    <xf numFmtId="0" fontId="2" fillId="0" borderId="0">
      <alignment vertical="center"/>
    </xf>
    <xf numFmtId="0" fontId="17" fillId="0" borderId="0"/>
    <xf numFmtId="0" fontId="21" fillId="0" borderId="0">
      <alignment vertical="center"/>
    </xf>
    <xf numFmtId="0" fontId="22" fillId="0" borderId="0"/>
  </cellStyleXfs>
  <cellXfs count="8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7"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7"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9" xfId="1" applyFont="1" applyBorder="1" applyAlignment="1">
      <alignment vertical="center"/>
    </xf>
    <xf numFmtId="0" fontId="6" fillId="0" borderId="6" xfId="1" applyFont="1" applyBorder="1">
      <alignment vertical="center"/>
    </xf>
    <xf numFmtId="0" fontId="6" fillId="0" borderId="0" xfId="1" applyFont="1" applyBorder="1">
      <alignment vertical="center"/>
    </xf>
    <xf numFmtId="0" fontId="6" fillId="0" borderId="7"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8" xfId="1" applyFont="1" applyBorder="1">
      <alignment vertical="center"/>
    </xf>
    <xf numFmtId="0" fontId="6" fillId="0" borderId="1" xfId="1" applyFont="1" applyBorder="1">
      <alignment vertical="center"/>
    </xf>
    <xf numFmtId="0" fontId="6" fillId="0" borderId="9" xfId="1" applyFont="1" applyBorder="1">
      <alignment vertical="center"/>
    </xf>
    <xf numFmtId="0" fontId="4" fillId="0" borderId="0" xfId="1" applyFont="1" applyBorder="1" applyAlignment="1">
      <alignment horizontal="center" vertical="center"/>
    </xf>
    <xf numFmtId="0" fontId="17" fillId="0" borderId="0" xfId="1" applyFont="1">
      <alignment vertical="center"/>
    </xf>
    <xf numFmtId="0" fontId="18" fillId="0" borderId="0" xfId="1" applyFont="1" applyProtection="1">
      <alignment vertical="center"/>
      <protection hidden="1"/>
    </xf>
    <xf numFmtId="0" fontId="18" fillId="0" borderId="0" xfId="1" applyFont="1">
      <alignment vertical="center"/>
    </xf>
    <xf numFmtId="0" fontId="3" fillId="3" borderId="2" xfId="1" applyFill="1" applyBorder="1">
      <alignment vertical="center"/>
    </xf>
    <xf numFmtId="0" fontId="3" fillId="3" borderId="10" xfId="1" applyFill="1" applyBorder="1">
      <alignment vertical="center"/>
    </xf>
    <xf numFmtId="0" fontId="3" fillId="3" borderId="11" xfId="1" applyFill="1" applyBorder="1">
      <alignment vertical="center"/>
    </xf>
    <xf numFmtId="0" fontId="3" fillId="3" borderId="12" xfId="1" applyFill="1" applyBorder="1">
      <alignment vertical="center"/>
    </xf>
    <xf numFmtId="0" fontId="3" fillId="3" borderId="2" xfId="1" applyFill="1" applyBorder="1" applyAlignment="1">
      <alignment vertical="center" shrinkToFit="1"/>
    </xf>
    <xf numFmtId="0" fontId="3"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3" fillId="0" borderId="0" xfId="1" applyNumberFormat="1" applyAlignment="1">
      <alignment vertical="center" shrinkToFit="1"/>
    </xf>
    <xf numFmtId="0" fontId="3"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3" fillId="0" borderId="0" xfId="1" applyNumberFormat="1">
      <alignment vertical="center"/>
    </xf>
    <xf numFmtId="0" fontId="3" fillId="2" borderId="2" xfId="1" applyFill="1" applyBorder="1">
      <alignment vertical="center"/>
    </xf>
    <xf numFmtId="180" fontId="3" fillId="0" borderId="2" xfId="1" applyNumberFormat="1" applyBorder="1">
      <alignmen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0" xfId="1" applyFont="1" applyBorder="1" applyAlignment="1">
      <alignment horizontal="left" vertical="center"/>
    </xf>
    <xf numFmtId="0" fontId="14" fillId="0" borderId="7" xfId="1"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4" fillId="0" borderId="0"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4" fillId="2" borderId="2" xfId="1" applyFont="1" applyFill="1" applyBorder="1" applyAlignment="1">
      <alignment horizontal="center" vertical="center" shrinkToFit="1"/>
    </xf>
    <xf numFmtId="0" fontId="13" fillId="0" borderId="6" xfId="1" applyFont="1" applyBorder="1" applyAlignment="1">
      <alignment horizontal="center" vertical="center"/>
    </xf>
    <xf numFmtId="0" fontId="13" fillId="0" borderId="0" xfId="1" applyFont="1" applyBorder="1" applyAlignment="1">
      <alignment horizontal="center" vertical="center"/>
    </xf>
    <xf numFmtId="177" fontId="6" fillId="0" borderId="2" xfId="1" applyNumberFormat="1" applyFont="1" applyBorder="1" applyAlignment="1" applyProtection="1">
      <alignment horizontal="center" vertical="center"/>
      <protection hidden="1"/>
    </xf>
    <xf numFmtId="176" fontId="6" fillId="0" borderId="2" xfId="1" applyNumberFormat="1" applyFont="1" applyBorder="1" applyAlignment="1" applyProtection="1">
      <alignment horizontal="center" vertical="center"/>
      <protection hidden="1"/>
    </xf>
    <xf numFmtId="0" fontId="4" fillId="0" borderId="8" xfId="1" applyFont="1" applyBorder="1" applyAlignment="1">
      <alignment horizontal="center" vertical="center"/>
    </xf>
    <xf numFmtId="0" fontId="4" fillId="0" borderId="1" xfId="1" applyFont="1" applyBorder="1" applyAlignment="1">
      <alignment horizontal="center" vertical="center"/>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6" fillId="0" borderId="2" xfId="1" applyNumberFormat="1" applyFont="1" applyBorder="1" applyAlignment="1" applyProtection="1">
      <alignment horizontal="center" vertical="center"/>
      <protection hidden="1"/>
    </xf>
    <xf numFmtId="0" fontId="6" fillId="0" borderId="2" xfId="1" applyNumberFormat="1" applyFont="1" applyBorder="1" applyAlignment="1" applyProtection="1">
      <alignment horizontal="center" vertical="center"/>
      <protection locked="0"/>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5" xfId="1" applyFill="1" applyBorder="1" applyAlignment="1">
      <alignment horizontal="center" vertical="center"/>
    </xf>
    <xf numFmtId="0" fontId="3" fillId="3" borderId="8" xfId="1" applyFill="1" applyBorder="1" applyAlignment="1">
      <alignment horizontal="center" vertical="center"/>
    </xf>
    <xf numFmtId="0" fontId="3" fillId="3" borderId="1" xfId="1" applyFill="1" applyBorder="1" applyAlignment="1">
      <alignment horizontal="center" vertical="center"/>
    </xf>
    <xf numFmtId="0" fontId="3" fillId="3" borderId="9" xfId="1" applyFill="1" applyBorder="1" applyAlignment="1">
      <alignment horizontal="center" vertical="center"/>
    </xf>
    <xf numFmtId="0" fontId="3"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0.09</c:v>
                </c:pt>
                <c:pt idx="2">
                  <c:v>0.08</c:v>
                </c:pt>
                <c:pt idx="3">
                  <c:v>0.05</c:v>
                </c:pt>
                <c:pt idx="4">
                  <c:v>0.05</c:v>
                </c:pt>
              </c:numCache>
            </c:numRef>
          </c:val>
        </c:ser>
        <c:dLbls>
          <c:showLegendKey val="0"/>
          <c:showVal val="0"/>
          <c:showCatName val="0"/>
          <c:showSerName val="0"/>
          <c:showPercent val="0"/>
          <c:showBubbleSize val="0"/>
        </c:dLbls>
        <c:gapWidth val="150"/>
        <c:axId val="501689304"/>
        <c:axId val="5016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0.37</c:v>
                </c:pt>
                <c:pt idx="2">
                  <c:v>0.38</c:v>
                </c:pt>
                <c:pt idx="3">
                  <c:v>0.35</c:v>
                </c:pt>
                <c:pt idx="4">
                  <c:v>0.39</c:v>
                </c:pt>
              </c:numCache>
            </c:numRef>
          </c:val>
          <c:smooth val="0"/>
        </c:ser>
        <c:dLbls>
          <c:showLegendKey val="0"/>
          <c:showVal val="0"/>
          <c:showCatName val="0"/>
          <c:showSerName val="0"/>
          <c:showPercent val="0"/>
          <c:showBubbleSize val="0"/>
        </c:dLbls>
        <c:marker val="1"/>
        <c:smooth val="0"/>
        <c:axId val="501689304"/>
        <c:axId val="501694008"/>
      </c:lineChart>
      <c:dateAx>
        <c:axId val="501689304"/>
        <c:scaling>
          <c:orientation val="minMax"/>
        </c:scaling>
        <c:delete val="1"/>
        <c:axPos val="b"/>
        <c:numFmt formatCode="ge" sourceLinked="1"/>
        <c:majorTickMark val="none"/>
        <c:minorTickMark val="none"/>
        <c:tickLblPos val="none"/>
        <c:crossAx val="501694008"/>
        <c:crosses val="autoZero"/>
        <c:auto val="1"/>
        <c:lblOffset val="100"/>
        <c:baseTimeUnit val="years"/>
      </c:dateAx>
      <c:valAx>
        <c:axId val="50169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8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223.31</c:v>
                </c:pt>
                <c:pt idx="1">
                  <c:v>226.52</c:v>
                </c:pt>
                <c:pt idx="2">
                  <c:v>233.74</c:v>
                </c:pt>
                <c:pt idx="3">
                  <c:v>239.99</c:v>
                </c:pt>
                <c:pt idx="4">
                  <c:v>227.5</c:v>
                </c:pt>
              </c:numCache>
            </c:numRef>
          </c:val>
        </c:ser>
        <c:dLbls>
          <c:showLegendKey val="0"/>
          <c:showVal val="0"/>
          <c:showCatName val="0"/>
          <c:showSerName val="0"/>
          <c:showPercent val="0"/>
          <c:showBubbleSize val="0"/>
        </c:dLbls>
        <c:gapWidth val="150"/>
        <c:axId val="275805384"/>
        <c:axId val="27580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57.95</c:v>
                </c:pt>
                <c:pt idx="1">
                  <c:v>59.8</c:v>
                </c:pt>
                <c:pt idx="2">
                  <c:v>59.58</c:v>
                </c:pt>
                <c:pt idx="3">
                  <c:v>58.79</c:v>
                </c:pt>
                <c:pt idx="4">
                  <c:v>59.16</c:v>
                </c:pt>
              </c:numCache>
            </c:numRef>
          </c:val>
          <c:smooth val="0"/>
        </c:ser>
        <c:dLbls>
          <c:showLegendKey val="0"/>
          <c:showVal val="0"/>
          <c:showCatName val="0"/>
          <c:showSerName val="0"/>
          <c:showPercent val="0"/>
          <c:showBubbleSize val="0"/>
        </c:dLbls>
        <c:marker val="1"/>
        <c:smooth val="0"/>
        <c:axId val="275805384"/>
        <c:axId val="275805776"/>
      </c:lineChart>
      <c:dateAx>
        <c:axId val="275805384"/>
        <c:scaling>
          <c:orientation val="minMax"/>
        </c:scaling>
        <c:delete val="1"/>
        <c:axPos val="b"/>
        <c:numFmt formatCode="ge" sourceLinked="1"/>
        <c:majorTickMark val="none"/>
        <c:minorTickMark val="none"/>
        <c:tickLblPos val="none"/>
        <c:crossAx val="275805776"/>
        <c:crosses val="autoZero"/>
        <c:auto val="1"/>
        <c:lblOffset val="100"/>
        <c:baseTimeUnit val="years"/>
      </c:dateAx>
      <c:valAx>
        <c:axId val="27580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0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85.42</c:v>
                </c:pt>
                <c:pt idx="1">
                  <c:v>86.16</c:v>
                </c:pt>
                <c:pt idx="2">
                  <c:v>86.91</c:v>
                </c:pt>
                <c:pt idx="3">
                  <c:v>87.36</c:v>
                </c:pt>
                <c:pt idx="4">
                  <c:v>87.88</c:v>
                </c:pt>
              </c:numCache>
            </c:numRef>
          </c:val>
        </c:ser>
        <c:dLbls>
          <c:showLegendKey val="0"/>
          <c:showVal val="0"/>
          <c:showCatName val="0"/>
          <c:showSerName val="0"/>
          <c:showPercent val="0"/>
          <c:showBubbleSize val="0"/>
        </c:dLbls>
        <c:gapWidth val="150"/>
        <c:axId val="275806952"/>
        <c:axId val="27580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98.56</c:v>
                </c:pt>
                <c:pt idx="1">
                  <c:v>98.64</c:v>
                </c:pt>
                <c:pt idx="2">
                  <c:v>98.71</c:v>
                </c:pt>
                <c:pt idx="3">
                  <c:v>98.76</c:v>
                </c:pt>
                <c:pt idx="4">
                  <c:v>98.86</c:v>
                </c:pt>
              </c:numCache>
            </c:numRef>
          </c:val>
          <c:smooth val="0"/>
        </c:ser>
        <c:dLbls>
          <c:showLegendKey val="0"/>
          <c:showVal val="0"/>
          <c:showCatName val="0"/>
          <c:showSerName val="0"/>
          <c:showPercent val="0"/>
          <c:showBubbleSize val="0"/>
        </c:dLbls>
        <c:marker val="1"/>
        <c:smooth val="0"/>
        <c:axId val="275806952"/>
        <c:axId val="275807344"/>
      </c:lineChart>
      <c:dateAx>
        <c:axId val="275806952"/>
        <c:scaling>
          <c:orientation val="minMax"/>
        </c:scaling>
        <c:delete val="1"/>
        <c:axPos val="b"/>
        <c:numFmt formatCode="ge" sourceLinked="1"/>
        <c:majorTickMark val="none"/>
        <c:minorTickMark val="none"/>
        <c:tickLblPos val="none"/>
        <c:crossAx val="275807344"/>
        <c:crosses val="autoZero"/>
        <c:auto val="1"/>
        <c:lblOffset val="100"/>
        <c:baseTimeUnit val="years"/>
      </c:dateAx>
      <c:valAx>
        <c:axId val="27580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0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100.04</c:v>
                </c:pt>
                <c:pt idx="1">
                  <c:v>100.83</c:v>
                </c:pt>
                <c:pt idx="2">
                  <c:v>100.3</c:v>
                </c:pt>
                <c:pt idx="3">
                  <c:v>99.99</c:v>
                </c:pt>
                <c:pt idx="4">
                  <c:v>99.91</c:v>
                </c:pt>
              </c:numCache>
            </c:numRef>
          </c:val>
        </c:ser>
        <c:dLbls>
          <c:showLegendKey val="0"/>
          <c:showVal val="0"/>
          <c:showCatName val="0"/>
          <c:showSerName val="0"/>
          <c:showPercent val="0"/>
          <c:showBubbleSize val="0"/>
        </c:dLbls>
        <c:gapWidth val="150"/>
        <c:axId val="501695184"/>
        <c:axId val="50169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105.85</c:v>
                </c:pt>
                <c:pt idx="1">
                  <c:v>106.98</c:v>
                </c:pt>
                <c:pt idx="2">
                  <c:v>108.24</c:v>
                </c:pt>
                <c:pt idx="3">
                  <c:v>108.59</c:v>
                </c:pt>
                <c:pt idx="4">
                  <c:v>109.1</c:v>
                </c:pt>
              </c:numCache>
            </c:numRef>
          </c:val>
          <c:smooth val="0"/>
        </c:ser>
        <c:dLbls>
          <c:showLegendKey val="0"/>
          <c:showVal val="0"/>
          <c:showCatName val="0"/>
          <c:showSerName val="0"/>
          <c:showPercent val="0"/>
          <c:showBubbleSize val="0"/>
        </c:dLbls>
        <c:marker val="1"/>
        <c:smooth val="0"/>
        <c:axId val="501695184"/>
        <c:axId val="501694792"/>
      </c:lineChart>
      <c:dateAx>
        <c:axId val="501695184"/>
        <c:scaling>
          <c:orientation val="minMax"/>
        </c:scaling>
        <c:delete val="1"/>
        <c:axPos val="b"/>
        <c:numFmt formatCode="ge" sourceLinked="1"/>
        <c:majorTickMark val="none"/>
        <c:minorTickMark val="none"/>
        <c:tickLblPos val="none"/>
        <c:crossAx val="501694792"/>
        <c:crosses val="autoZero"/>
        <c:auto val="1"/>
        <c:lblOffset val="100"/>
        <c:baseTimeUnit val="years"/>
      </c:dateAx>
      <c:valAx>
        <c:axId val="50169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4.93</c:v>
                </c:pt>
                <c:pt idx="1">
                  <c:v>6.49</c:v>
                </c:pt>
                <c:pt idx="2">
                  <c:v>12.73</c:v>
                </c:pt>
                <c:pt idx="3">
                  <c:v>15.02</c:v>
                </c:pt>
                <c:pt idx="4">
                  <c:v>17.239999999999998</c:v>
                </c:pt>
              </c:numCache>
            </c:numRef>
          </c:val>
        </c:ser>
        <c:dLbls>
          <c:showLegendKey val="0"/>
          <c:showVal val="0"/>
          <c:showCatName val="0"/>
          <c:showSerName val="0"/>
          <c:showPercent val="0"/>
          <c:showBubbleSize val="0"/>
        </c:dLbls>
        <c:gapWidth val="150"/>
        <c:axId val="501695576"/>
        <c:axId val="50169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30.56</c:v>
                </c:pt>
                <c:pt idx="1">
                  <c:v>31.06</c:v>
                </c:pt>
                <c:pt idx="2">
                  <c:v>42</c:v>
                </c:pt>
                <c:pt idx="3">
                  <c:v>43.2</c:v>
                </c:pt>
                <c:pt idx="4">
                  <c:v>44.55</c:v>
                </c:pt>
              </c:numCache>
            </c:numRef>
          </c:val>
          <c:smooth val="0"/>
        </c:ser>
        <c:dLbls>
          <c:showLegendKey val="0"/>
          <c:showVal val="0"/>
          <c:showCatName val="0"/>
          <c:showSerName val="0"/>
          <c:showPercent val="0"/>
          <c:showBubbleSize val="0"/>
        </c:dLbls>
        <c:marker val="1"/>
        <c:smooth val="0"/>
        <c:axId val="501695576"/>
        <c:axId val="501691656"/>
      </c:lineChart>
      <c:dateAx>
        <c:axId val="501695576"/>
        <c:scaling>
          <c:orientation val="minMax"/>
        </c:scaling>
        <c:delete val="1"/>
        <c:axPos val="b"/>
        <c:numFmt formatCode="ge" sourceLinked="1"/>
        <c:majorTickMark val="none"/>
        <c:minorTickMark val="none"/>
        <c:tickLblPos val="none"/>
        <c:crossAx val="501691656"/>
        <c:crosses val="autoZero"/>
        <c:auto val="1"/>
        <c:lblOffset val="100"/>
        <c:baseTimeUnit val="years"/>
      </c:dateAx>
      <c:valAx>
        <c:axId val="50169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0.33</c:v>
                </c:pt>
                <c:pt idx="1">
                  <c:v>0.56000000000000005</c:v>
                </c:pt>
                <c:pt idx="2">
                  <c:v>0.83</c:v>
                </c:pt>
                <c:pt idx="3">
                  <c:v>2.59</c:v>
                </c:pt>
                <c:pt idx="4">
                  <c:v>3.11</c:v>
                </c:pt>
              </c:numCache>
            </c:numRef>
          </c:val>
        </c:ser>
        <c:dLbls>
          <c:showLegendKey val="0"/>
          <c:showVal val="0"/>
          <c:showCatName val="0"/>
          <c:showSerName val="0"/>
          <c:showPercent val="0"/>
          <c:showBubbleSize val="0"/>
        </c:dLbls>
        <c:gapWidth val="150"/>
        <c:axId val="453377128"/>
        <c:axId val="45337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6.24</c:v>
                </c:pt>
                <c:pt idx="1">
                  <c:v>6.43</c:v>
                </c:pt>
                <c:pt idx="2">
                  <c:v>6.95</c:v>
                </c:pt>
                <c:pt idx="3">
                  <c:v>7.39</c:v>
                </c:pt>
                <c:pt idx="4">
                  <c:v>8.25</c:v>
                </c:pt>
              </c:numCache>
            </c:numRef>
          </c:val>
          <c:smooth val="0"/>
        </c:ser>
        <c:dLbls>
          <c:showLegendKey val="0"/>
          <c:showVal val="0"/>
          <c:showCatName val="0"/>
          <c:showSerName val="0"/>
          <c:showPercent val="0"/>
          <c:showBubbleSize val="0"/>
        </c:dLbls>
        <c:marker val="1"/>
        <c:smooth val="0"/>
        <c:axId val="453377128"/>
        <c:axId val="453371248"/>
      </c:lineChart>
      <c:dateAx>
        <c:axId val="453377128"/>
        <c:scaling>
          <c:orientation val="minMax"/>
        </c:scaling>
        <c:delete val="1"/>
        <c:axPos val="b"/>
        <c:numFmt formatCode="ge" sourceLinked="1"/>
        <c:majorTickMark val="none"/>
        <c:minorTickMark val="none"/>
        <c:tickLblPos val="none"/>
        <c:crossAx val="453371248"/>
        <c:crosses val="autoZero"/>
        <c:auto val="1"/>
        <c:lblOffset val="100"/>
        <c:baseTimeUnit val="years"/>
      </c:dateAx>
      <c:valAx>
        <c:axId val="45337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5560"/>
        <c:axId val="4533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5.72</c:v>
                </c:pt>
                <c:pt idx="1">
                  <c:v>4.09</c:v>
                </c:pt>
                <c:pt idx="2">
                  <c:v>0.61</c:v>
                </c:pt>
                <c:pt idx="3">
                  <c:v>0.54</c:v>
                </c:pt>
                <c:pt idx="4">
                  <c:v>0.36</c:v>
                </c:pt>
              </c:numCache>
            </c:numRef>
          </c:val>
          <c:smooth val="0"/>
        </c:ser>
        <c:dLbls>
          <c:showLegendKey val="0"/>
          <c:showVal val="0"/>
          <c:showCatName val="0"/>
          <c:showSerName val="0"/>
          <c:showPercent val="0"/>
          <c:showBubbleSize val="0"/>
        </c:dLbls>
        <c:marker val="1"/>
        <c:smooth val="0"/>
        <c:axId val="453375560"/>
        <c:axId val="453373600"/>
      </c:lineChart>
      <c:dateAx>
        <c:axId val="453375560"/>
        <c:scaling>
          <c:orientation val="minMax"/>
        </c:scaling>
        <c:delete val="1"/>
        <c:axPos val="b"/>
        <c:numFmt formatCode="ge" sourceLinked="1"/>
        <c:majorTickMark val="none"/>
        <c:minorTickMark val="none"/>
        <c:tickLblPos val="none"/>
        <c:crossAx val="453373600"/>
        <c:crosses val="autoZero"/>
        <c:auto val="1"/>
        <c:lblOffset val="100"/>
        <c:baseTimeUnit val="years"/>
      </c:dateAx>
      <c:valAx>
        <c:axId val="4533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108.32</c:v>
                </c:pt>
                <c:pt idx="1">
                  <c:v>112.27</c:v>
                </c:pt>
                <c:pt idx="2">
                  <c:v>16.14</c:v>
                </c:pt>
                <c:pt idx="3">
                  <c:v>22.6</c:v>
                </c:pt>
                <c:pt idx="4">
                  <c:v>19.37</c:v>
                </c:pt>
              </c:numCache>
            </c:numRef>
          </c:val>
        </c:ser>
        <c:dLbls>
          <c:showLegendKey val="0"/>
          <c:showVal val="0"/>
          <c:showCatName val="0"/>
          <c:showSerName val="0"/>
          <c:showPercent val="0"/>
          <c:showBubbleSize val="0"/>
        </c:dLbls>
        <c:gapWidth val="150"/>
        <c:axId val="453375952"/>
        <c:axId val="45337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182.39</c:v>
                </c:pt>
                <c:pt idx="1">
                  <c:v>187.05</c:v>
                </c:pt>
                <c:pt idx="2">
                  <c:v>55.68</c:v>
                </c:pt>
                <c:pt idx="3">
                  <c:v>56.18</c:v>
                </c:pt>
                <c:pt idx="4">
                  <c:v>59.45</c:v>
                </c:pt>
              </c:numCache>
            </c:numRef>
          </c:val>
          <c:smooth val="0"/>
        </c:ser>
        <c:dLbls>
          <c:showLegendKey val="0"/>
          <c:showVal val="0"/>
          <c:showCatName val="0"/>
          <c:showSerName val="0"/>
          <c:showPercent val="0"/>
          <c:showBubbleSize val="0"/>
        </c:dLbls>
        <c:marker val="1"/>
        <c:smooth val="0"/>
        <c:axId val="453375952"/>
        <c:axId val="453374384"/>
      </c:lineChart>
      <c:dateAx>
        <c:axId val="453375952"/>
        <c:scaling>
          <c:orientation val="minMax"/>
        </c:scaling>
        <c:delete val="1"/>
        <c:axPos val="b"/>
        <c:numFmt formatCode="ge" sourceLinked="1"/>
        <c:majorTickMark val="none"/>
        <c:minorTickMark val="none"/>
        <c:tickLblPos val="none"/>
        <c:crossAx val="453374384"/>
        <c:crosses val="autoZero"/>
        <c:auto val="1"/>
        <c:lblOffset val="100"/>
        <c:baseTimeUnit val="years"/>
      </c:dateAx>
      <c:valAx>
        <c:axId val="45337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1141.79</c:v>
                </c:pt>
                <c:pt idx="1">
                  <c:v>1114.45</c:v>
                </c:pt>
                <c:pt idx="2">
                  <c:v>1089.6500000000001</c:v>
                </c:pt>
                <c:pt idx="3">
                  <c:v>1077.3399999999999</c:v>
                </c:pt>
                <c:pt idx="4">
                  <c:v>1057.6199999999999</c:v>
                </c:pt>
              </c:numCache>
            </c:numRef>
          </c:val>
        </c:ser>
        <c:dLbls>
          <c:showLegendKey val="0"/>
          <c:showVal val="0"/>
          <c:showCatName val="0"/>
          <c:showSerName val="0"/>
          <c:showPercent val="0"/>
          <c:showBubbleSize val="0"/>
        </c:dLbls>
        <c:gapWidth val="150"/>
        <c:axId val="492548384"/>
        <c:axId val="49254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671.46</c:v>
                </c:pt>
                <c:pt idx="1">
                  <c:v>644.47</c:v>
                </c:pt>
                <c:pt idx="2">
                  <c:v>627.59</c:v>
                </c:pt>
                <c:pt idx="3">
                  <c:v>594.09</c:v>
                </c:pt>
                <c:pt idx="4">
                  <c:v>576.02</c:v>
                </c:pt>
              </c:numCache>
            </c:numRef>
          </c:val>
          <c:smooth val="0"/>
        </c:ser>
        <c:dLbls>
          <c:showLegendKey val="0"/>
          <c:showVal val="0"/>
          <c:showCatName val="0"/>
          <c:showSerName val="0"/>
          <c:showPercent val="0"/>
          <c:showBubbleSize val="0"/>
        </c:dLbls>
        <c:marker val="1"/>
        <c:smooth val="0"/>
        <c:axId val="492548384"/>
        <c:axId val="492549168"/>
      </c:lineChart>
      <c:dateAx>
        <c:axId val="492548384"/>
        <c:scaling>
          <c:orientation val="minMax"/>
        </c:scaling>
        <c:delete val="1"/>
        <c:axPos val="b"/>
        <c:numFmt formatCode="ge" sourceLinked="1"/>
        <c:majorTickMark val="none"/>
        <c:minorTickMark val="none"/>
        <c:tickLblPos val="none"/>
        <c:crossAx val="492549168"/>
        <c:crosses val="autoZero"/>
        <c:auto val="1"/>
        <c:lblOffset val="100"/>
        <c:baseTimeUnit val="years"/>
      </c:dateAx>
      <c:valAx>
        <c:axId val="49254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90.6</c:v>
                </c:pt>
                <c:pt idx="1">
                  <c:v>95.12</c:v>
                </c:pt>
                <c:pt idx="2">
                  <c:v>97.01</c:v>
                </c:pt>
                <c:pt idx="3">
                  <c:v>97.99</c:v>
                </c:pt>
                <c:pt idx="4">
                  <c:v>97.32</c:v>
                </c:pt>
              </c:numCache>
            </c:numRef>
          </c:val>
        </c:ser>
        <c:dLbls>
          <c:showLegendKey val="0"/>
          <c:showVal val="0"/>
          <c:showCatName val="0"/>
          <c:showSerName val="0"/>
          <c:showPercent val="0"/>
          <c:showBubbleSize val="0"/>
        </c:dLbls>
        <c:gapWidth val="150"/>
        <c:axId val="492549560"/>
        <c:axId val="4925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107.64</c:v>
                </c:pt>
                <c:pt idx="1">
                  <c:v>109.25</c:v>
                </c:pt>
                <c:pt idx="2">
                  <c:v>113.93</c:v>
                </c:pt>
                <c:pt idx="3">
                  <c:v>114.03</c:v>
                </c:pt>
                <c:pt idx="4">
                  <c:v>113.34</c:v>
                </c:pt>
              </c:numCache>
            </c:numRef>
          </c:val>
          <c:smooth val="0"/>
        </c:ser>
        <c:dLbls>
          <c:showLegendKey val="0"/>
          <c:showVal val="0"/>
          <c:showCatName val="0"/>
          <c:showSerName val="0"/>
          <c:showPercent val="0"/>
          <c:showBubbleSize val="0"/>
        </c:dLbls>
        <c:marker val="1"/>
        <c:smooth val="0"/>
        <c:axId val="492549560"/>
        <c:axId val="492550344"/>
      </c:lineChart>
      <c:dateAx>
        <c:axId val="492549560"/>
        <c:scaling>
          <c:orientation val="minMax"/>
        </c:scaling>
        <c:delete val="1"/>
        <c:axPos val="b"/>
        <c:numFmt formatCode="ge" sourceLinked="1"/>
        <c:majorTickMark val="none"/>
        <c:minorTickMark val="none"/>
        <c:tickLblPos val="none"/>
        <c:crossAx val="492550344"/>
        <c:crosses val="autoZero"/>
        <c:auto val="1"/>
        <c:lblOffset val="100"/>
        <c:baseTimeUnit val="years"/>
      </c:dateAx>
      <c:valAx>
        <c:axId val="4925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209.45</c:v>
                </c:pt>
                <c:pt idx="1">
                  <c:v>198.42</c:v>
                </c:pt>
                <c:pt idx="2">
                  <c:v>193.74</c:v>
                </c:pt>
                <c:pt idx="3">
                  <c:v>189.43</c:v>
                </c:pt>
                <c:pt idx="4">
                  <c:v>189.15</c:v>
                </c:pt>
              </c:numCache>
            </c:numRef>
          </c:val>
        </c:ser>
        <c:dLbls>
          <c:showLegendKey val="0"/>
          <c:showVal val="0"/>
          <c:showCatName val="0"/>
          <c:showSerName val="0"/>
          <c:showPercent val="0"/>
          <c:showBubbleSize val="0"/>
        </c:dLbls>
        <c:gapWidth val="150"/>
        <c:axId val="202185848"/>
        <c:axId val="2010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123.36</c:v>
                </c:pt>
                <c:pt idx="1">
                  <c:v>121.96</c:v>
                </c:pt>
                <c:pt idx="2">
                  <c:v>116.77</c:v>
                </c:pt>
                <c:pt idx="3">
                  <c:v>116.93</c:v>
                </c:pt>
                <c:pt idx="4">
                  <c:v>117.4</c:v>
                </c:pt>
              </c:numCache>
            </c:numRef>
          </c:val>
          <c:smooth val="0"/>
        </c:ser>
        <c:dLbls>
          <c:showLegendKey val="0"/>
          <c:showVal val="0"/>
          <c:showCatName val="0"/>
          <c:showSerName val="0"/>
          <c:showPercent val="0"/>
          <c:showBubbleSize val="0"/>
        </c:dLbls>
        <c:marker val="1"/>
        <c:smooth val="0"/>
        <c:axId val="202185848"/>
        <c:axId val="201078904"/>
      </c:lineChart>
      <c:dateAx>
        <c:axId val="202185848"/>
        <c:scaling>
          <c:orientation val="minMax"/>
        </c:scaling>
        <c:delete val="1"/>
        <c:axPos val="b"/>
        <c:numFmt formatCode="ge" sourceLinked="1"/>
        <c:majorTickMark val="none"/>
        <c:minorTickMark val="none"/>
        <c:tickLblPos val="none"/>
        <c:crossAx val="201078904"/>
        <c:crosses val="autoZero"/>
        <c:auto val="1"/>
        <c:lblOffset val="100"/>
        <c:baseTimeUnit val="years"/>
      </c:dateAx>
      <c:valAx>
        <c:axId val="2010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岡山県　岡山市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政令市等</v>
      </c>
      <c r="X8" s="73"/>
      <c r="Y8" s="73"/>
      <c r="Z8" s="73"/>
      <c r="AA8" s="73"/>
      <c r="AB8" s="73"/>
      <c r="AC8" s="73"/>
      <c r="AD8" s="74" t="s">
        <v>122</v>
      </c>
      <c r="AE8" s="74"/>
      <c r="AF8" s="74"/>
      <c r="AG8" s="74"/>
      <c r="AH8" s="74"/>
      <c r="AI8" s="74"/>
      <c r="AJ8" s="74"/>
      <c r="AK8" s="4"/>
      <c r="AL8" s="68">
        <f>データ!S6</f>
        <v>708652</v>
      </c>
      <c r="AM8" s="68"/>
      <c r="AN8" s="68"/>
      <c r="AO8" s="68"/>
      <c r="AP8" s="68"/>
      <c r="AQ8" s="68"/>
      <c r="AR8" s="68"/>
      <c r="AS8" s="68"/>
      <c r="AT8" s="67">
        <f>データ!T6</f>
        <v>789.95</v>
      </c>
      <c r="AU8" s="67"/>
      <c r="AV8" s="67"/>
      <c r="AW8" s="67"/>
      <c r="AX8" s="67"/>
      <c r="AY8" s="67"/>
      <c r="AZ8" s="67"/>
      <c r="BA8" s="67"/>
      <c r="BB8" s="67">
        <f>データ!U6</f>
        <v>897.08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38.4</v>
      </c>
      <c r="J10" s="67"/>
      <c r="K10" s="67"/>
      <c r="L10" s="67"/>
      <c r="M10" s="67"/>
      <c r="N10" s="67"/>
      <c r="O10" s="67"/>
      <c r="P10" s="67">
        <f>データ!P6</f>
        <v>65.040000000000006</v>
      </c>
      <c r="Q10" s="67"/>
      <c r="R10" s="67"/>
      <c r="S10" s="67"/>
      <c r="T10" s="67"/>
      <c r="U10" s="67"/>
      <c r="V10" s="67"/>
      <c r="W10" s="67">
        <f>データ!Q6</f>
        <v>82.56</v>
      </c>
      <c r="X10" s="67"/>
      <c r="Y10" s="67"/>
      <c r="Z10" s="67"/>
      <c r="AA10" s="67"/>
      <c r="AB10" s="67"/>
      <c r="AC10" s="67"/>
      <c r="AD10" s="68">
        <f>データ!R6</f>
        <v>2957</v>
      </c>
      <c r="AE10" s="68"/>
      <c r="AF10" s="68"/>
      <c r="AG10" s="68"/>
      <c r="AH10" s="68"/>
      <c r="AI10" s="68"/>
      <c r="AJ10" s="68"/>
      <c r="AK10" s="2"/>
      <c r="AL10" s="68">
        <f>データ!V6</f>
        <v>460238</v>
      </c>
      <c r="AM10" s="68"/>
      <c r="AN10" s="68"/>
      <c r="AO10" s="68"/>
      <c r="AP10" s="68"/>
      <c r="AQ10" s="68"/>
      <c r="AR10" s="68"/>
      <c r="AS10" s="68"/>
      <c r="AT10" s="67">
        <f>データ!W6</f>
        <v>72.77</v>
      </c>
      <c r="AU10" s="67"/>
      <c r="AV10" s="67"/>
      <c r="AW10" s="67"/>
      <c r="AX10" s="67"/>
      <c r="AY10" s="67"/>
      <c r="AZ10" s="67"/>
      <c r="BA10" s="67"/>
      <c r="BB10" s="67">
        <f>データ!X6</f>
        <v>6324.56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331007</v>
      </c>
      <c r="D6" s="34">
        <f t="shared" si="3"/>
        <v>46</v>
      </c>
      <c r="E6" s="34">
        <f t="shared" si="3"/>
        <v>17</v>
      </c>
      <c r="F6" s="34">
        <f t="shared" si="3"/>
        <v>1</v>
      </c>
      <c r="G6" s="34">
        <f t="shared" si="3"/>
        <v>0</v>
      </c>
      <c r="H6" s="34" t="str">
        <f t="shared" si="3"/>
        <v>岡山県　岡山市</v>
      </c>
      <c r="I6" s="34" t="str">
        <f t="shared" si="3"/>
        <v>法適用</v>
      </c>
      <c r="J6" s="34" t="str">
        <f t="shared" si="3"/>
        <v>下水道事業</v>
      </c>
      <c r="K6" s="34" t="str">
        <f t="shared" si="3"/>
        <v>公共下水道</v>
      </c>
      <c r="L6" s="34" t="str">
        <f t="shared" si="3"/>
        <v>政令市等</v>
      </c>
      <c r="M6" s="34">
        <f t="shared" si="3"/>
        <v>0</v>
      </c>
      <c r="N6" s="35" t="str">
        <f t="shared" si="3"/>
        <v>-</v>
      </c>
      <c r="O6" s="35">
        <f t="shared" si="3"/>
        <v>38.4</v>
      </c>
      <c r="P6" s="35">
        <f t="shared" si="3"/>
        <v>65.040000000000006</v>
      </c>
      <c r="Q6" s="35">
        <f t="shared" si="3"/>
        <v>82.56</v>
      </c>
      <c r="R6" s="35">
        <f t="shared" si="3"/>
        <v>2957</v>
      </c>
      <c r="S6" s="35">
        <f t="shared" si="3"/>
        <v>708652</v>
      </c>
      <c r="T6" s="35">
        <f t="shared" si="3"/>
        <v>789.95</v>
      </c>
      <c r="U6" s="35">
        <f t="shared" si="3"/>
        <v>897.08</v>
      </c>
      <c r="V6" s="35">
        <f t="shared" si="3"/>
        <v>460238</v>
      </c>
      <c r="W6" s="35">
        <f t="shared" si="3"/>
        <v>72.77</v>
      </c>
      <c r="X6" s="35">
        <f t="shared" si="3"/>
        <v>6324.56</v>
      </c>
      <c r="Y6" s="36">
        <f>IF(Y7="",NA(),Y7)</f>
        <v>100.04</v>
      </c>
      <c r="Z6" s="36">
        <f t="shared" ref="Z6:AH6" si="4">IF(Z7="",NA(),Z7)</f>
        <v>100.83</v>
      </c>
      <c r="AA6" s="36">
        <f t="shared" si="4"/>
        <v>100.3</v>
      </c>
      <c r="AB6" s="36">
        <f t="shared" si="4"/>
        <v>99.99</v>
      </c>
      <c r="AC6" s="36">
        <f t="shared" si="4"/>
        <v>99.91</v>
      </c>
      <c r="AD6" s="36">
        <f t="shared" si="4"/>
        <v>105.85</v>
      </c>
      <c r="AE6" s="36">
        <f t="shared" si="4"/>
        <v>106.98</v>
      </c>
      <c r="AF6" s="36">
        <f t="shared" si="4"/>
        <v>108.24</v>
      </c>
      <c r="AG6" s="36">
        <f t="shared" si="4"/>
        <v>108.59</v>
      </c>
      <c r="AH6" s="36">
        <f t="shared" si="4"/>
        <v>109.1</v>
      </c>
      <c r="AI6" s="35" t="str">
        <f>IF(AI7="","",IF(AI7="-","【-】","【"&amp;SUBSTITUTE(TEXT(AI7,"#,##0.00"),"-","△")&amp;"】"))</f>
        <v>【108.57】</v>
      </c>
      <c r="AJ6" s="35">
        <f>IF(AJ7="",NA(),AJ7)</f>
        <v>0</v>
      </c>
      <c r="AK6" s="35">
        <f t="shared" ref="AK6:AS6" si="5">IF(AK7="",NA(),AK7)</f>
        <v>0</v>
      </c>
      <c r="AL6" s="35">
        <f t="shared" si="5"/>
        <v>0</v>
      </c>
      <c r="AM6" s="35">
        <f t="shared" si="5"/>
        <v>0</v>
      </c>
      <c r="AN6" s="35">
        <f t="shared" si="5"/>
        <v>0</v>
      </c>
      <c r="AO6" s="36">
        <f t="shared" si="5"/>
        <v>5.72</v>
      </c>
      <c r="AP6" s="36">
        <f t="shared" si="5"/>
        <v>4.09</v>
      </c>
      <c r="AQ6" s="36">
        <f t="shared" si="5"/>
        <v>0.61</v>
      </c>
      <c r="AR6" s="36">
        <f t="shared" si="5"/>
        <v>0.54</v>
      </c>
      <c r="AS6" s="36">
        <f t="shared" si="5"/>
        <v>0.36</v>
      </c>
      <c r="AT6" s="35" t="str">
        <f>IF(AT7="","",IF(AT7="-","【-】","【"&amp;SUBSTITUTE(TEXT(AT7,"#,##0.00"),"-","△")&amp;"】"))</f>
        <v>【4.38】</v>
      </c>
      <c r="AU6" s="36">
        <f>IF(AU7="",NA(),AU7)</f>
        <v>108.32</v>
      </c>
      <c r="AV6" s="36">
        <f t="shared" ref="AV6:BD6" si="6">IF(AV7="",NA(),AV7)</f>
        <v>112.27</v>
      </c>
      <c r="AW6" s="36">
        <f t="shared" si="6"/>
        <v>16.14</v>
      </c>
      <c r="AX6" s="36">
        <f t="shared" si="6"/>
        <v>22.6</v>
      </c>
      <c r="AY6" s="36">
        <f t="shared" si="6"/>
        <v>19.37</v>
      </c>
      <c r="AZ6" s="36">
        <f t="shared" si="6"/>
        <v>182.39</v>
      </c>
      <c r="BA6" s="36">
        <f t="shared" si="6"/>
        <v>187.05</v>
      </c>
      <c r="BB6" s="36">
        <f t="shared" si="6"/>
        <v>55.68</v>
      </c>
      <c r="BC6" s="36">
        <f t="shared" si="6"/>
        <v>56.18</v>
      </c>
      <c r="BD6" s="36">
        <f t="shared" si="6"/>
        <v>59.45</v>
      </c>
      <c r="BE6" s="35" t="str">
        <f>IF(BE7="","",IF(BE7="-","【-】","【"&amp;SUBSTITUTE(TEXT(BE7,"#,##0.00"),"-","△")&amp;"】"))</f>
        <v>【59.95】</v>
      </c>
      <c r="BF6" s="36">
        <f>IF(BF7="",NA(),BF7)</f>
        <v>1141.79</v>
      </c>
      <c r="BG6" s="36">
        <f t="shared" ref="BG6:BO6" si="7">IF(BG7="",NA(),BG7)</f>
        <v>1114.45</v>
      </c>
      <c r="BH6" s="36">
        <f t="shared" si="7"/>
        <v>1089.6500000000001</v>
      </c>
      <c r="BI6" s="36">
        <f t="shared" si="7"/>
        <v>1077.3399999999999</v>
      </c>
      <c r="BJ6" s="36">
        <f t="shared" si="7"/>
        <v>1057.6199999999999</v>
      </c>
      <c r="BK6" s="36">
        <f t="shared" si="7"/>
        <v>671.46</v>
      </c>
      <c r="BL6" s="36">
        <f t="shared" si="7"/>
        <v>644.47</v>
      </c>
      <c r="BM6" s="36">
        <f t="shared" si="7"/>
        <v>627.59</v>
      </c>
      <c r="BN6" s="36">
        <f t="shared" si="7"/>
        <v>594.09</v>
      </c>
      <c r="BO6" s="36">
        <f t="shared" si="7"/>
        <v>576.02</v>
      </c>
      <c r="BP6" s="35" t="str">
        <f>IF(BP7="","",IF(BP7="-","【-】","【"&amp;SUBSTITUTE(TEXT(BP7,"#,##0.00"),"-","△")&amp;"】"))</f>
        <v>【728.30】</v>
      </c>
      <c r="BQ6" s="36">
        <f>IF(BQ7="",NA(),BQ7)</f>
        <v>90.6</v>
      </c>
      <c r="BR6" s="36">
        <f t="shared" ref="BR6:BZ6" si="8">IF(BR7="",NA(),BR7)</f>
        <v>95.12</v>
      </c>
      <c r="BS6" s="36">
        <f t="shared" si="8"/>
        <v>97.01</v>
      </c>
      <c r="BT6" s="36">
        <f t="shared" si="8"/>
        <v>97.99</v>
      </c>
      <c r="BU6" s="36">
        <f t="shared" si="8"/>
        <v>97.32</v>
      </c>
      <c r="BV6" s="36">
        <f t="shared" si="8"/>
        <v>107.64</v>
      </c>
      <c r="BW6" s="36">
        <f t="shared" si="8"/>
        <v>109.25</v>
      </c>
      <c r="BX6" s="36">
        <f t="shared" si="8"/>
        <v>113.93</v>
      </c>
      <c r="BY6" s="36">
        <f t="shared" si="8"/>
        <v>114.03</v>
      </c>
      <c r="BZ6" s="36">
        <f t="shared" si="8"/>
        <v>113.34</v>
      </c>
      <c r="CA6" s="35" t="str">
        <f>IF(CA7="","",IF(CA7="-","【-】","【"&amp;SUBSTITUTE(TEXT(CA7,"#,##0.00"),"-","△")&amp;"】"))</f>
        <v>【100.04】</v>
      </c>
      <c r="CB6" s="36">
        <f>IF(CB7="",NA(),CB7)</f>
        <v>209.45</v>
      </c>
      <c r="CC6" s="36">
        <f t="shared" ref="CC6:CK6" si="9">IF(CC7="",NA(),CC7)</f>
        <v>198.42</v>
      </c>
      <c r="CD6" s="36">
        <f t="shared" si="9"/>
        <v>193.74</v>
      </c>
      <c r="CE6" s="36">
        <f t="shared" si="9"/>
        <v>189.43</v>
      </c>
      <c r="CF6" s="36">
        <f t="shared" si="9"/>
        <v>189.15</v>
      </c>
      <c r="CG6" s="36">
        <f t="shared" si="9"/>
        <v>123.36</v>
      </c>
      <c r="CH6" s="36">
        <f t="shared" si="9"/>
        <v>121.96</v>
      </c>
      <c r="CI6" s="36">
        <f t="shared" si="9"/>
        <v>116.77</v>
      </c>
      <c r="CJ6" s="36">
        <f t="shared" si="9"/>
        <v>116.93</v>
      </c>
      <c r="CK6" s="36">
        <f t="shared" si="9"/>
        <v>117.4</v>
      </c>
      <c r="CL6" s="35" t="str">
        <f>IF(CL7="","",IF(CL7="-","【-】","【"&amp;SUBSTITUTE(TEXT(CL7,"#,##0.00"),"-","△")&amp;"】"))</f>
        <v>【137.82】</v>
      </c>
      <c r="CM6" s="36">
        <f>IF(CM7="",NA(),CM7)</f>
        <v>223.31</v>
      </c>
      <c r="CN6" s="36">
        <f t="shared" ref="CN6:CV6" si="10">IF(CN7="",NA(),CN7)</f>
        <v>226.52</v>
      </c>
      <c r="CO6" s="36">
        <f t="shared" si="10"/>
        <v>233.74</v>
      </c>
      <c r="CP6" s="36">
        <f t="shared" si="10"/>
        <v>239.99</v>
      </c>
      <c r="CQ6" s="36">
        <f t="shared" si="10"/>
        <v>227.5</v>
      </c>
      <c r="CR6" s="36">
        <f t="shared" si="10"/>
        <v>57.95</v>
      </c>
      <c r="CS6" s="36">
        <f t="shared" si="10"/>
        <v>59.8</v>
      </c>
      <c r="CT6" s="36">
        <f t="shared" si="10"/>
        <v>59.58</v>
      </c>
      <c r="CU6" s="36">
        <f t="shared" si="10"/>
        <v>58.79</v>
      </c>
      <c r="CV6" s="36">
        <f t="shared" si="10"/>
        <v>59.16</v>
      </c>
      <c r="CW6" s="35" t="str">
        <f>IF(CW7="","",IF(CW7="-","【-】","【"&amp;SUBSTITUTE(TEXT(CW7,"#,##0.00"),"-","△")&amp;"】"))</f>
        <v>【60.09】</v>
      </c>
      <c r="CX6" s="36">
        <f>IF(CX7="",NA(),CX7)</f>
        <v>85.42</v>
      </c>
      <c r="CY6" s="36">
        <f t="shared" ref="CY6:DG6" si="11">IF(CY7="",NA(),CY7)</f>
        <v>86.16</v>
      </c>
      <c r="CZ6" s="36">
        <f t="shared" si="11"/>
        <v>86.91</v>
      </c>
      <c r="DA6" s="36">
        <f t="shared" si="11"/>
        <v>87.36</v>
      </c>
      <c r="DB6" s="36">
        <f t="shared" si="11"/>
        <v>87.88</v>
      </c>
      <c r="DC6" s="36">
        <f t="shared" si="11"/>
        <v>98.56</v>
      </c>
      <c r="DD6" s="36">
        <f t="shared" si="11"/>
        <v>98.64</v>
      </c>
      <c r="DE6" s="36">
        <f t="shared" si="11"/>
        <v>98.71</v>
      </c>
      <c r="DF6" s="36">
        <f t="shared" si="11"/>
        <v>98.76</v>
      </c>
      <c r="DG6" s="36">
        <f t="shared" si="11"/>
        <v>98.86</v>
      </c>
      <c r="DH6" s="35" t="str">
        <f>IF(DH7="","",IF(DH7="-","【-】","【"&amp;SUBSTITUTE(TEXT(DH7,"#,##0.00"),"-","△")&amp;"】"))</f>
        <v>【94.90】</v>
      </c>
      <c r="DI6" s="36">
        <f>IF(DI7="",NA(),DI7)</f>
        <v>4.93</v>
      </c>
      <c r="DJ6" s="36">
        <f t="shared" ref="DJ6:DR6" si="12">IF(DJ7="",NA(),DJ7)</f>
        <v>6.49</v>
      </c>
      <c r="DK6" s="36">
        <f t="shared" si="12"/>
        <v>12.73</v>
      </c>
      <c r="DL6" s="36">
        <f t="shared" si="12"/>
        <v>15.02</v>
      </c>
      <c r="DM6" s="36">
        <f t="shared" si="12"/>
        <v>17.239999999999998</v>
      </c>
      <c r="DN6" s="36">
        <f t="shared" si="12"/>
        <v>30.56</v>
      </c>
      <c r="DO6" s="36">
        <f t="shared" si="12"/>
        <v>31.06</v>
      </c>
      <c r="DP6" s="36">
        <f t="shared" si="12"/>
        <v>42</v>
      </c>
      <c r="DQ6" s="36">
        <f t="shared" si="12"/>
        <v>43.2</v>
      </c>
      <c r="DR6" s="36">
        <f t="shared" si="12"/>
        <v>44.55</v>
      </c>
      <c r="DS6" s="35" t="str">
        <f>IF(DS7="","",IF(DS7="-","【-】","【"&amp;SUBSTITUTE(TEXT(DS7,"#,##0.00"),"-","△")&amp;"】"))</f>
        <v>【37.36】</v>
      </c>
      <c r="DT6" s="36">
        <f>IF(DT7="",NA(),DT7)</f>
        <v>0.33</v>
      </c>
      <c r="DU6" s="36">
        <f t="shared" ref="DU6:EC6" si="13">IF(DU7="",NA(),DU7)</f>
        <v>0.56000000000000005</v>
      </c>
      <c r="DV6" s="36">
        <f t="shared" si="13"/>
        <v>0.83</v>
      </c>
      <c r="DW6" s="36">
        <f t="shared" si="13"/>
        <v>2.59</v>
      </c>
      <c r="DX6" s="36">
        <f t="shared" si="13"/>
        <v>3.11</v>
      </c>
      <c r="DY6" s="36">
        <f t="shared" si="13"/>
        <v>6.24</v>
      </c>
      <c r="DZ6" s="36">
        <f t="shared" si="13"/>
        <v>6.43</v>
      </c>
      <c r="EA6" s="36">
        <f t="shared" si="13"/>
        <v>6.95</v>
      </c>
      <c r="EB6" s="36">
        <f t="shared" si="13"/>
        <v>7.39</v>
      </c>
      <c r="EC6" s="36">
        <f t="shared" si="13"/>
        <v>8.25</v>
      </c>
      <c r="ED6" s="35" t="str">
        <f>IF(ED7="","",IF(ED7="-","【-】","【"&amp;SUBSTITUTE(TEXT(ED7,"#,##0.00"),"-","△")&amp;"】"))</f>
        <v>【4.96】</v>
      </c>
      <c r="EE6" s="36">
        <f>IF(EE7="",NA(),EE7)</f>
        <v>0.04</v>
      </c>
      <c r="EF6" s="36">
        <f t="shared" ref="EF6:EN6" si="14">IF(EF7="",NA(),EF7)</f>
        <v>0.09</v>
      </c>
      <c r="EG6" s="36">
        <f t="shared" si="14"/>
        <v>0.08</v>
      </c>
      <c r="EH6" s="36">
        <f t="shared" si="14"/>
        <v>0.05</v>
      </c>
      <c r="EI6" s="36">
        <f t="shared" si="14"/>
        <v>0.05</v>
      </c>
      <c r="EJ6" s="36">
        <f t="shared" si="14"/>
        <v>0.35</v>
      </c>
      <c r="EK6" s="36">
        <f t="shared" si="14"/>
        <v>0.37</v>
      </c>
      <c r="EL6" s="36">
        <f t="shared" si="14"/>
        <v>0.38</v>
      </c>
      <c r="EM6" s="36">
        <f t="shared" si="14"/>
        <v>0.35</v>
      </c>
      <c r="EN6" s="36">
        <f t="shared" si="14"/>
        <v>0.39</v>
      </c>
      <c r="EO6" s="35" t="str">
        <f>IF(EO7="","",IF(EO7="-","【-】","【"&amp;SUBSTITUTE(TEXT(EO7,"#,##0.00"),"-","△")&amp;"】"))</f>
        <v>【0.27】</v>
      </c>
    </row>
    <row r="7" spans="1:148" s="37" customFormat="1">
      <c r="A7" s="29"/>
      <c r="B7" s="38">
        <v>2016</v>
      </c>
      <c r="C7" s="38">
        <v>331007</v>
      </c>
      <c r="D7" s="38">
        <v>46</v>
      </c>
      <c r="E7" s="38">
        <v>17</v>
      </c>
      <c r="F7" s="38">
        <v>1</v>
      </c>
      <c r="G7" s="38">
        <v>0</v>
      </c>
      <c r="H7" s="38" t="s">
        <v>108</v>
      </c>
      <c r="I7" s="38" t="s">
        <v>109</v>
      </c>
      <c r="J7" s="38" t="s">
        <v>110</v>
      </c>
      <c r="K7" s="38" t="s">
        <v>111</v>
      </c>
      <c r="L7" s="38" t="s">
        <v>112</v>
      </c>
      <c r="M7" s="38"/>
      <c r="N7" s="39" t="s">
        <v>113</v>
      </c>
      <c r="O7" s="39">
        <v>38.4</v>
      </c>
      <c r="P7" s="39">
        <v>65.040000000000006</v>
      </c>
      <c r="Q7" s="39">
        <v>82.56</v>
      </c>
      <c r="R7" s="39">
        <v>2957</v>
      </c>
      <c r="S7" s="39">
        <v>708652</v>
      </c>
      <c r="T7" s="39">
        <v>789.95</v>
      </c>
      <c r="U7" s="39">
        <v>897.08</v>
      </c>
      <c r="V7" s="39">
        <v>460238</v>
      </c>
      <c r="W7" s="39">
        <v>72.77</v>
      </c>
      <c r="X7" s="39">
        <v>6324.56</v>
      </c>
      <c r="Y7" s="39">
        <v>100.04</v>
      </c>
      <c r="Z7" s="39">
        <v>100.83</v>
      </c>
      <c r="AA7" s="39">
        <v>100.3</v>
      </c>
      <c r="AB7" s="39">
        <v>99.99</v>
      </c>
      <c r="AC7" s="39">
        <v>99.91</v>
      </c>
      <c r="AD7" s="39">
        <v>105.85</v>
      </c>
      <c r="AE7" s="39">
        <v>106.98</v>
      </c>
      <c r="AF7" s="39">
        <v>108.24</v>
      </c>
      <c r="AG7" s="39">
        <v>108.59</v>
      </c>
      <c r="AH7" s="39">
        <v>109.1</v>
      </c>
      <c r="AI7" s="39">
        <v>108.57</v>
      </c>
      <c r="AJ7" s="39">
        <v>0</v>
      </c>
      <c r="AK7" s="39">
        <v>0</v>
      </c>
      <c r="AL7" s="39">
        <v>0</v>
      </c>
      <c r="AM7" s="39">
        <v>0</v>
      </c>
      <c r="AN7" s="39">
        <v>0</v>
      </c>
      <c r="AO7" s="39">
        <v>5.72</v>
      </c>
      <c r="AP7" s="39">
        <v>4.09</v>
      </c>
      <c r="AQ7" s="39">
        <v>0.61</v>
      </c>
      <c r="AR7" s="39">
        <v>0.54</v>
      </c>
      <c r="AS7" s="39">
        <v>0.36</v>
      </c>
      <c r="AT7" s="39">
        <v>4.38</v>
      </c>
      <c r="AU7" s="39">
        <v>108.32</v>
      </c>
      <c r="AV7" s="39">
        <v>112.27</v>
      </c>
      <c r="AW7" s="39">
        <v>16.14</v>
      </c>
      <c r="AX7" s="39">
        <v>22.6</v>
      </c>
      <c r="AY7" s="39">
        <v>19.37</v>
      </c>
      <c r="AZ7" s="39">
        <v>182.39</v>
      </c>
      <c r="BA7" s="39">
        <v>187.05</v>
      </c>
      <c r="BB7" s="39">
        <v>55.68</v>
      </c>
      <c r="BC7" s="39">
        <v>56.18</v>
      </c>
      <c r="BD7" s="39">
        <v>59.45</v>
      </c>
      <c r="BE7" s="39">
        <v>59.95</v>
      </c>
      <c r="BF7" s="39">
        <v>1141.79</v>
      </c>
      <c r="BG7" s="39">
        <v>1114.45</v>
      </c>
      <c r="BH7" s="39">
        <v>1089.6500000000001</v>
      </c>
      <c r="BI7" s="39">
        <v>1077.3399999999999</v>
      </c>
      <c r="BJ7" s="39">
        <v>1057.6199999999999</v>
      </c>
      <c r="BK7" s="39">
        <v>671.46</v>
      </c>
      <c r="BL7" s="39">
        <v>644.47</v>
      </c>
      <c r="BM7" s="39">
        <v>627.59</v>
      </c>
      <c r="BN7" s="39">
        <v>594.09</v>
      </c>
      <c r="BO7" s="39">
        <v>576.02</v>
      </c>
      <c r="BP7" s="39">
        <v>728.3</v>
      </c>
      <c r="BQ7" s="39">
        <v>90.6</v>
      </c>
      <c r="BR7" s="39">
        <v>95.12</v>
      </c>
      <c r="BS7" s="39">
        <v>97.01</v>
      </c>
      <c r="BT7" s="39">
        <v>97.99</v>
      </c>
      <c r="BU7" s="39">
        <v>97.32</v>
      </c>
      <c r="BV7" s="39">
        <v>107.64</v>
      </c>
      <c r="BW7" s="39">
        <v>109.25</v>
      </c>
      <c r="BX7" s="39">
        <v>113.93</v>
      </c>
      <c r="BY7" s="39">
        <v>114.03</v>
      </c>
      <c r="BZ7" s="39">
        <v>113.34</v>
      </c>
      <c r="CA7" s="39">
        <v>100.04</v>
      </c>
      <c r="CB7" s="39">
        <v>209.45</v>
      </c>
      <c r="CC7" s="39">
        <v>198.42</v>
      </c>
      <c r="CD7" s="39">
        <v>193.74</v>
      </c>
      <c r="CE7" s="39">
        <v>189.43</v>
      </c>
      <c r="CF7" s="39">
        <v>189.15</v>
      </c>
      <c r="CG7" s="39">
        <v>123.36</v>
      </c>
      <c r="CH7" s="39">
        <v>121.96</v>
      </c>
      <c r="CI7" s="39">
        <v>116.77</v>
      </c>
      <c r="CJ7" s="39">
        <v>116.93</v>
      </c>
      <c r="CK7" s="39">
        <v>117.4</v>
      </c>
      <c r="CL7" s="39">
        <v>137.82</v>
      </c>
      <c r="CM7" s="39">
        <v>223.31</v>
      </c>
      <c r="CN7" s="39">
        <v>226.52</v>
      </c>
      <c r="CO7" s="39">
        <v>233.74</v>
      </c>
      <c r="CP7" s="39">
        <v>239.99</v>
      </c>
      <c r="CQ7" s="39">
        <v>227.5</v>
      </c>
      <c r="CR7" s="39">
        <v>57.95</v>
      </c>
      <c r="CS7" s="39">
        <v>59.8</v>
      </c>
      <c r="CT7" s="39">
        <v>59.58</v>
      </c>
      <c r="CU7" s="39">
        <v>58.79</v>
      </c>
      <c r="CV7" s="39">
        <v>59.16</v>
      </c>
      <c r="CW7" s="39">
        <v>60.09</v>
      </c>
      <c r="CX7" s="39">
        <v>85.42</v>
      </c>
      <c r="CY7" s="39">
        <v>86.16</v>
      </c>
      <c r="CZ7" s="39">
        <v>86.91</v>
      </c>
      <c r="DA7" s="39">
        <v>87.36</v>
      </c>
      <c r="DB7" s="39">
        <v>87.88</v>
      </c>
      <c r="DC7" s="39">
        <v>98.56</v>
      </c>
      <c r="DD7" s="39">
        <v>98.64</v>
      </c>
      <c r="DE7" s="39">
        <v>98.71</v>
      </c>
      <c r="DF7" s="39">
        <v>98.76</v>
      </c>
      <c r="DG7" s="39">
        <v>98.86</v>
      </c>
      <c r="DH7" s="39">
        <v>94.9</v>
      </c>
      <c r="DI7" s="39">
        <v>4.93</v>
      </c>
      <c r="DJ7" s="39">
        <v>6.49</v>
      </c>
      <c r="DK7" s="39">
        <v>12.73</v>
      </c>
      <c r="DL7" s="39">
        <v>15.02</v>
      </c>
      <c r="DM7" s="39">
        <v>17.239999999999998</v>
      </c>
      <c r="DN7" s="39">
        <v>30.56</v>
      </c>
      <c r="DO7" s="39">
        <v>31.06</v>
      </c>
      <c r="DP7" s="39">
        <v>42</v>
      </c>
      <c r="DQ7" s="39">
        <v>43.2</v>
      </c>
      <c r="DR7" s="39">
        <v>44.55</v>
      </c>
      <c r="DS7" s="39">
        <v>37.36</v>
      </c>
      <c r="DT7" s="39">
        <v>0.33</v>
      </c>
      <c r="DU7" s="39">
        <v>0.56000000000000005</v>
      </c>
      <c r="DV7" s="39">
        <v>0.83</v>
      </c>
      <c r="DW7" s="39">
        <v>2.59</v>
      </c>
      <c r="DX7" s="39">
        <v>3.11</v>
      </c>
      <c r="DY7" s="39">
        <v>6.24</v>
      </c>
      <c r="DZ7" s="39">
        <v>6.43</v>
      </c>
      <c r="EA7" s="39">
        <v>6.95</v>
      </c>
      <c r="EB7" s="39">
        <v>7.39</v>
      </c>
      <c r="EC7" s="39">
        <v>8.25</v>
      </c>
      <c r="ED7" s="39">
        <v>4.96</v>
      </c>
      <c r="EE7" s="39">
        <v>0.04</v>
      </c>
      <c r="EF7" s="39">
        <v>0.09</v>
      </c>
      <c r="EG7" s="39">
        <v>0.08</v>
      </c>
      <c r="EH7" s="39">
        <v>0.05</v>
      </c>
      <c r="EI7" s="39">
        <v>0.05</v>
      </c>
      <c r="EJ7" s="39">
        <v>0.35</v>
      </c>
      <c r="EK7" s="39">
        <v>0.37</v>
      </c>
      <c r="EL7" s="39">
        <v>0.38</v>
      </c>
      <c r="EM7" s="39">
        <v>0.35</v>
      </c>
      <c r="EN7" s="39">
        <v>0.39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2018-02-19T04:38:59Z</cp:lastPrinted>
  <dcterms:created xsi:type="dcterms:W3CDTF">2017-12-25T01:52:56Z</dcterms:created>
  <dcterms:modified xsi:type="dcterms:W3CDTF">2018-02-22T15:17:18Z</dcterms:modified>
  <cp:category/>
</cp:coreProperties>
</file>