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12" yWindow="0" windowWidth="27240" windowHeight="12828"/>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G86" i="4"/>
  <c r="BB10" i="4"/>
  <c r="W10" i="4"/>
  <c r="P10" i="4"/>
  <c r="AT8" i="4"/>
  <c r="W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<sst xmlns="http://schemas.openxmlformats.org/spreadsheetml/2006/main" count="235" uniqueCount="123">
  <si>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</si>
  <si>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</si>
  <si>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</si>
  <si>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</si>
  <si>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</si>
  <si>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</si>
  <si>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</si>
  <si>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</si>
  <si>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</si>
  <si>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</si>
  <si>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</si>
  <si>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</si>
  <si>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</si>
  <si>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</si>
  <si>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</si>
  <si>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</si>
  <si>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</si>
  <si>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</si>
  <si>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</si>
  <si>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</si>
  <si>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</si>
  <si>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</si>
  <si>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</si>
  <si>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</si>
  <si>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</si>
  <si>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</si>
  <si>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</si>
  <si>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「経常損益」</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</si>
  <si>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</si>
  <si>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</si>
  <si>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</si>
  <si>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</si>
  <si>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</si>
  <si>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</si>
  <si>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</si>
  <si>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</si>
  <si>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</si>
  <si>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</si>
  <si>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</si>
  <si>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</si>
  <si>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</si>
  <si>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8"/>
  </si>
  <si>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</si>
  <si>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</si>
  <si>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</si>
  <si>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</si>
  <si>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</si>
  <si>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</si>
  <si>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</si>
  <si>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</si>
  <si>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</si>
  <si>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</si>
  <si>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</si>
  <si>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</si>
  <si>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</si>
  <si>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下水道事業(法適用)</t>
    <rPh sb="3" eb="5">
      <t>ジギョウ</t>
    </rPh>
    <rPh sb="6" eb="7">
      <t>ホウ</t>
    </rPh>
    <rPh sb="7" eb="9">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</si>
  <si>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</si>
  <si>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</si>
  <si>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</si>
  <si>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</si>
  <si>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</si>
  <si>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</si>
  <si>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</si>
  <si>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</si>
  <si>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</si>
  <si>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</si>
  <si>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</si>
  <si>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</si>
  <si>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</si>
  <si>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</si>
  <si>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</si>
  <si>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</si>
  <si>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</si>
  <si>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</si>
  <si>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</si>
  <si>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</si>
  <si>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</si>
  <si>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</si>
  <si>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</si>
  <si>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</si>
  <si>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</si>
  <si>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</si>
  <si>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</si>
  <si>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</si>
  <si>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</si>
  <si>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</si>
  <si>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</si>
  <si>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</si>
  <si>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</si>
  <si>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</si>
  <si>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</si>
  <si>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</si>
  <si>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</si>
  <si>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</si>
  <si>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</si>
  <si>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</si>
  <si>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</si>
  <si>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</si>
  <si>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</si>
  <si>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</si>
  <si>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</si>
  <si>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</si>
  <si>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</si>
  <si>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</si>
  <si>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</si>
  <si>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</si>
  <si>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</si>
  <si>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</si>
  <si>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岡山県　岡山市</t>
  </si>
  <si>
    <t>法適用</t>
  </si>
  <si>
    <t>下水道事業</t>
  </si>
  <si>
    <t>公共下水道</t>
  </si>
  <si>
    <t>政令市等</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</si>
  <si>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</si>
  <si>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</si>
  <si>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</si>
  <si>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</si>
  <si>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</si>
  <si>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</si>
  <si>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岡山市の下水道事業の普及率（下水道を使用できる状況下にある人口の割合）及び⑧水洗化率（普及人口のうち実際に下水道に接続している人口）は類似団体（政令市等）の中で、最も低い。これは、平成の一桁になってから本格的に整備した（現在も整備途上である）こと等が要因であ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⑤使用料対象としている額に対し、１００％は賄えていないが、年々改善傾向にある。
⑥資本費が高いこと（④）等により、高い水準にあるが、年々減少している。
⑦晴天時一日平均水量÷晴天時現在処理能力×１００で表される指標であるが、分母の能力に県所管の流域下水道を含めていないため、参考外。
⑧整備途上であることから、低い水準にあるが、年々高くなっている。</t>
    <rPh sb="271" eb="273">
      <t>イコウ</t>
    </rPh>
    <phoneticPr fontId="8"/>
  </si>
  <si>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</si>
  <si>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42" eb="144">
      <t>ケイエイ</t>
    </rPh>
    <rPh sb="144" eb="146">
      <t>カイゼン</t>
    </rPh>
    <rPh sb="147" eb="148">
      <t>スス</t>
    </rPh>
    <phoneticPr fontId="1"/>
  </si>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</sst>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6" fontId="19" fillId="0" borderId="0" applyFont="0" applyFill="0" applyBorder="0" applyAlignment="0" applyProtection="0"/>
    <xf numFmtId="0" fontId="19" fillId="0" borderId="0"/>
    <xf numFmtId="0" fontId="2" fillId="0" borderId="0">
      <alignment vertical="center"/>
    </xf>
    <xf numFmtId="0" fontId="3" fillId="0" borderId="0">
      <alignment vertical="center"/>
    </xf>
    <xf numFmtId="0" fontId="19" fillId="0" borderId="0"/>
    <xf numFmtId="0" fontId="17" fillId="0" borderId="0"/>
    <xf numFmtId="0" fontId="20" fillId="0" borderId="0">
      <alignment vertical="center"/>
    </xf>
    <xf numFmtId="0" fontId="15" fillId="0" borderId="0">
      <alignment vertical="center"/>
    </xf>
    <xf numFmtId="0" fontId="19" fillId="0" borderId="0">
      <alignment vertical="center"/>
    </xf>
    <xf numFmtId="0" fontId="19" fillId="0" borderId="0"/>
    <xf numFmtId="0" fontId="2" fillId="0" borderId="0">
      <alignment vertical="center"/>
    </xf>
    <xf numFmtId="0" fontId="17" fillId="0" borderId="0"/>
    <xf numFmtId="0" fontId="21" fillId="0" borderId="0">
      <alignment vertical="center"/>
    </xf>
    <xf numFmtId="0" fontId="22" fillId="0" borderId="0"/>
  </cellStyleXfs>
  <cellXfs count="8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lignment vertical="center"/>
    </xf>
    <xf numFmtId="0" fontId="18" fillId="0" borderId="0" xfId="1" applyFont="1" applyProtection="1">
      <alignment vertical="center"/>
      <protection hidden="1"/>
    </xf>
    <xf numFmtId="0" fontId="18"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4" fillId="0" borderId="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4" fillId="2" borderId="2" xfId="1" applyFont="1" applyFill="1" applyBorder="1" applyAlignment="1">
      <alignment horizontal="center" vertical="center" shrinkToFit="1"/>
    </xf>
    <xf numFmtId="0" fontId="13" fillId="0" borderId="6" xfId="1" applyFont="1" applyBorder="1" applyAlignment="1">
      <alignment horizontal="center" vertical="center"/>
    </xf>
    <xf numFmtId="0" fontId="13" fillId="0" borderId="0" xfId="1" applyFont="1" applyBorder="1" applyAlignment="1">
      <alignment horizontal="center" vertical="center"/>
    </xf>
    <xf numFmtId="177" fontId="6" fillId="0" borderId="2" xfId="1" applyNumberFormat="1" applyFont="1" applyBorder="1" applyAlignment="1" applyProtection="1">
      <alignment horizontal="center" vertical="center"/>
      <protection hidden="1"/>
    </xf>
    <xf numFmtId="176" fontId="6" fillId="0" borderId="2" xfId="1" applyNumberFormat="1" applyFont="1" applyBorder="1" applyAlignment="1" applyProtection="1">
      <alignment horizontal="center" vertical="center"/>
      <protection hidden="1"/>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0.09</c:v>
                </c:pt>
                <c:pt idx="2">
                  <c:v>0.08</c:v>
                </c:pt>
                <c:pt idx="3">
                  <c:v>0.05</c:v>
                </c:pt>
                <c:pt idx="4">
                  <c:v>0.05</c:v>
                </c:pt>
              </c:numCache>
            </c:numRef>
          </c:val>
        </c:ser>
        <c:dLbls>
          <c:showLegendKey val="0"/>
          <c:showVal val="0"/>
          <c:showCatName val="0"/>
          <c:showSerName val="0"/>
          <c:showPercent val="0"/>
          <c:showBubbleSize val="0"/>
        </c:dLbls>
        <c:gapWidth val="150"/>
        <c:axId val="501689304"/>
        <c:axId val="5016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501689304"/>
        <c:axId val="501694008"/>
      </c:lineChart>
      <c:dateAx>
        <c:axId val="501689304"/>
        <c:scaling>
          <c:orientation val="minMax"/>
        </c:scaling>
        <c:delete val="1"/>
        <c:axPos val="b"/>
        <c:numFmt formatCode="ge" sourceLinked="1"/>
        <c:majorTickMark val="none"/>
        <c:minorTickMark val="none"/>
        <c:tickLblPos val="none"/>
        <c:crossAx val="501694008"/>
        <c:crosses val="autoZero"/>
        <c:auto val="1"/>
        <c:lblOffset val="100"/>
        <c:baseTimeUnit val="years"/>
      </c:dateAx>
      <c:valAx>
        <c:axId val="5016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223.31</c:v>
                </c:pt>
                <c:pt idx="1">
                  <c:v>226.52</c:v>
                </c:pt>
                <c:pt idx="2">
                  <c:v>233.74</c:v>
                </c:pt>
                <c:pt idx="3">
                  <c:v>239.99</c:v>
                </c:pt>
                <c:pt idx="4">
                  <c:v>227.5</c:v>
                </c:pt>
              </c:numCache>
            </c:numRef>
          </c:val>
        </c:ser>
        <c:dLbls>
          <c:showLegendKey val="0"/>
          <c:showVal val="0"/>
          <c:showCatName val="0"/>
          <c:showSerName val="0"/>
          <c:showPercent val="0"/>
          <c:showBubbleSize val="0"/>
        </c:dLbls>
        <c:gapWidth val="150"/>
        <c:axId val="275805384"/>
        <c:axId val="27580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275805384"/>
        <c:axId val="275805776"/>
      </c:lineChart>
      <c:dateAx>
        <c:axId val="275805384"/>
        <c:scaling>
          <c:orientation val="minMax"/>
        </c:scaling>
        <c:delete val="1"/>
        <c:axPos val="b"/>
        <c:numFmt formatCode="ge" sourceLinked="1"/>
        <c:majorTickMark val="none"/>
        <c:minorTickMark val="none"/>
        <c:tickLblPos val="none"/>
        <c:crossAx val="275805776"/>
        <c:crosses val="autoZero"/>
        <c:auto val="1"/>
        <c:lblOffset val="100"/>
        <c:baseTimeUnit val="years"/>
      </c:dateAx>
      <c:valAx>
        <c:axId val="27580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80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85.42</c:v>
                </c:pt>
                <c:pt idx="1">
                  <c:v>86.16</c:v>
                </c:pt>
                <c:pt idx="2">
                  <c:v>86.91</c:v>
                </c:pt>
                <c:pt idx="3">
                  <c:v>87.36</c:v>
                </c:pt>
                <c:pt idx="4">
                  <c:v>87.88</c:v>
                </c:pt>
              </c:numCache>
            </c:numRef>
          </c:val>
        </c:ser>
        <c:dLbls>
          <c:showLegendKey val="0"/>
          <c:showVal val="0"/>
          <c:showCatName val="0"/>
          <c:showSerName val="0"/>
          <c:showPercent val="0"/>
          <c:showBubbleSize val="0"/>
        </c:dLbls>
        <c:gapWidth val="150"/>
        <c:axId val="275806952"/>
        <c:axId val="27580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275806952"/>
        <c:axId val="275807344"/>
      </c:lineChart>
      <c:dateAx>
        <c:axId val="275806952"/>
        <c:scaling>
          <c:orientation val="minMax"/>
        </c:scaling>
        <c:delete val="1"/>
        <c:axPos val="b"/>
        <c:numFmt formatCode="ge" sourceLinked="1"/>
        <c:majorTickMark val="none"/>
        <c:minorTickMark val="none"/>
        <c:tickLblPos val="none"/>
        <c:crossAx val="275807344"/>
        <c:crosses val="autoZero"/>
        <c:auto val="1"/>
        <c:lblOffset val="100"/>
        <c:baseTimeUnit val="years"/>
      </c:dateAx>
      <c:valAx>
        <c:axId val="27580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80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100.04</c:v>
                </c:pt>
                <c:pt idx="1">
                  <c:v>100.83</c:v>
                </c:pt>
                <c:pt idx="2">
                  <c:v>100.3</c:v>
                </c:pt>
                <c:pt idx="3">
                  <c:v>99.99</c:v>
                </c:pt>
                <c:pt idx="4">
                  <c:v>99.91</c:v>
                </c:pt>
              </c:numCache>
            </c:numRef>
          </c:val>
        </c:ser>
        <c:dLbls>
          <c:showLegendKey val="0"/>
          <c:showVal val="0"/>
          <c:showCatName val="0"/>
          <c:showSerName val="0"/>
          <c:showPercent val="0"/>
          <c:showBubbleSize val="0"/>
        </c:dLbls>
        <c:gapWidth val="150"/>
        <c:axId val="501695184"/>
        <c:axId val="50169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501695184"/>
        <c:axId val="501694792"/>
      </c:lineChart>
      <c:dateAx>
        <c:axId val="501695184"/>
        <c:scaling>
          <c:orientation val="minMax"/>
        </c:scaling>
        <c:delete val="1"/>
        <c:axPos val="b"/>
        <c:numFmt formatCode="ge" sourceLinked="1"/>
        <c:majorTickMark val="none"/>
        <c:minorTickMark val="none"/>
        <c:tickLblPos val="none"/>
        <c:crossAx val="501694792"/>
        <c:crosses val="autoZero"/>
        <c:auto val="1"/>
        <c:lblOffset val="100"/>
        <c:baseTimeUnit val="years"/>
      </c:dateAx>
      <c:valAx>
        <c:axId val="50169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4.93</c:v>
                </c:pt>
                <c:pt idx="1">
                  <c:v>6.49</c:v>
                </c:pt>
                <c:pt idx="2">
                  <c:v>12.73</c:v>
                </c:pt>
                <c:pt idx="3">
                  <c:v>15.02</c:v>
                </c:pt>
                <c:pt idx="4">
                  <c:v>17.239999999999998</c:v>
                </c:pt>
              </c:numCache>
            </c:numRef>
          </c:val>
        </c:ser>
        <c:dLbls>
          <c:showLegendKey val="0"/>
          <c:showVal val="0"/>
          <c:showCatName val="0"/>
          <c:showSerName val="0"/>
          <c:showPercent val="0"/>
          <c:showBubbleSize val="0"/>
        </c:dLbls>
        <c:gapWidth val="150"/>
        <c:axId val="501695576"/>
        <c:axId val="5016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501695576"/>
        <c:axId val="501691656"/>
      </c:lineChart>
      <c:dateAx>
        <c:axId val="501695576"/>
        <c:scaling>
          <c:orientation val="minMax"/>
        </c:scaling>
        <c:delete val="1"/>
        <c:axPos val="b"/>
        <c:numFmt formatCode="ge" sourceLinked="1"/>
        <c:majorTickMark val="none"/>
        <c:minorTickMark val="none"/>
        <c:tickLblPos val="none"/>
        <c:crossAx val="501691656"/>
        <c:crosses val="autoZero"/>
        <c:auto val="1"/>
        <c:lblOffset val="100"/>
        <c:baseTimeUnit val="years"/>
      </c:dateAx>
      <c:valAx>
        <c:axId val="5016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0.33</c:v>
                </c:pt>
                <c:pt idx="1">
                  <c:v>0.56000000000000005</c:v>
                </c:pt>
                <c:pt idx="2">
                  <c:v>0.83</c:v>
                </c:pt>
                <c:pt idx="3">
                  <c:v>2.59</c:v>
                </c:pt>
                <c:pt idx="4">
                  <c:v>3.11</c:v>
                </c:pt>
              </c:numCache>
            </c:numRef>
          </c:val>
        </c:ser>
        <c:dLbls>
          <c:showLegendKey val="0"/>
          <c:showVal val="0"/>
          <c:showCatName val="0"/>
          <c:showSerName val="0"/>
          <c:showPercent val="0"/>
          <c:showBubbleSize val="0"/>
        </c:dLbls>
        <c:gapWidth val="150"/>
        <c:axId val="453377128"/>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453377128"/>
        <c:axId val="453371248"/>
      </c:lineChart>
      <c:dateAx>
        <c:axId val="453377128"/>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5560"/>
        <c:axId val="4533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453375560"/>
        <c:axId val="453373600"/>
      </c:lineChart>
      <c:dateAx>
        <c:axId val="453375560"/>
        <c:scaling>
          <c:orientation val="minMax"/>
        </c:scaling>
        <c:delete val="1"/>
        <c:axPos val="b"/>
        <c:numFmt formatCode="ge" sourceLinked="1"/>
        <c:majorTickMark val="none"/>
        <c:minorTickMark val="none"/>
        <c:tickLblPos val="none"/>
        <c:crossAx val="453373600"/>
        <c:crosses val="autoZero"/>
        <c:auto val="1"/>
        <c:lblOffset val="100"/>
        <c:baseTimeUnit val="years"/>
      </c:dateAx>
      <c:valAx>
        <c:axId val="4533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108.32</c:v>
                </c:pt>
                <c:pt idx="1">
                  <c:v>112.27</c:v>
                </c:pt>
                <c:pt idx="2">
                  <c:v>16.14</c:v>
                </c:pt>
                <c:pt idx="3">
                  <c:v>22.6</c:v>
                </c:pt>
                <c:pt idx="4">
                  <c:v>19.37</c:v>
                </c:pt>
              </c:numCache>
            </c:numRef>
          </c:val>
        </c:ser>
        <c:dLbls>
          <c:showLegendKey val="0"/>
          <c:showVal val="0"/>
          <c:showCatName val="0"/>
          <c:showSerName val="0"/>
          <c:showPercent val="0"/>
          <c:showBubbleSize val="0"/>
        </c:dLbls>
        <c:gapWidth val="150"/>
        <c:axId val="453375952"/>
        <c:axId val="45337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453375952"/>
        <c:axId val="453374384"/>
      </c:lineChart>
      <c:dateAx>
        <c:axId val="453375952"/>
        <c:scaling>
          <c:orientation val="minMax"/>
        </c:scaling>
        <c:delete val="1"/>
        <c:axPos val="b"/>
        <c:numFmt formatCode="ge" sourceLinked="1"/>
        <c:majorTickMark val="none"/>
        <c:minorTickMark val="none"/>
        <c:tickLblPos val="none"/>
        <c:crossAx val="453374384"/>
        <c:crosses val="autoZero"/>
        <c:auto val="1"/>
        <c:lblOffset val="100"/>
        <c:baseTimeUnit val="years"/>
      </c:dateAx>
      <c:valAx>
        <c:axId val="45337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1141.79</c:v>
                </c:pt>
                <c:pt idx="1">
                  <c:v>1114.45</c:v>
                </c:pt>
                <c:pt idx="2">
                  <c:v>1089.6500000000001</c:v>
                </c:pt>
                <c:pt idx="3">
                  <c:v>1077.3399999999999</c:v>
                </c:pt>
                <c:pt idx="4">
                  <c:v>1057.6199999999999</c:v>
                </c:pt>
              </c:numCache>
            </c:numRef>
          </c:val>
        </c:ser>
        <c:dLbls>
          <c:showLegendKey val="0"/>
          <c:showVal val="0"/>
          <c:showCatName val="0"/>
          <c:showSerName val="0"/>
          <c:showPercent val="0"/>
          <c:showBubbleSize val="0"/>
        </c:dLbls>
        <c:gapWidth val="150"/>
        <c:axId val="492548384"/>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492548384"/>
        <c:axId val="492549168"/>
      </c:lineChart>
      <c:dateAx>
        <c:axId val="492548384"/>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90.6</c:v>
                </c:pt>
                <c:pt idx="1">
                  <c:v>95.12</c:v>
                </c:pt>
                <c:pt idx="2">
                  <c:v>97.01</c:v>
                </c:pt>
                <c:pt idx="3">
                  <c:v>97.99</c:v>
                </c:pt>
                <c:pt idx="4">
                  <c:v>97.32</c:v>
                </c:pt>
              </c:numCache>
            </c:numRef>
          </c:val>
        </c:ser>
        <c:dLbls>
          <c:showLegendKey val="0"/>
          <c:showVal val="0"/>
          <c:showCatName val="0"/>
          <c:showSerName val="0"/>
          <c:showPercent val="0"/>
          <c:showBubbleSize val="0"/>
        </c:dLbls>
        <c:gapWidth val="150"/>
        <c:axId val="492549560"/>
        <c:axId val="4925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492549560"/>
        <c:axId val="492550344"/>
      </c:lineChart>
      <c:dateAx>
        <c:axId val="492549560"/>
        <c:scaling>
          <c:orientation val="minMax"/>
        </c:scaling>
        <c:delete val="1"/>
        <c:axPos val="b"/>
        <c:numFmt formatCode="ge" sourceLinked="1"/>
        <c:majorTickMark val="none"/>
        <c:minorTickMark val="none"/>
        <c:tickLblPos val="none"/>
        <c:crossAx val="492550344"/>
        <c:crosses val="autoZero"/>
        <c:auto val="1"/>
        <c:lblOffset val="100"/>
        <c:baseTimeUnit val="years"/>
      </c:dateAx>
      <c:valAx>
        <c:axId val="4925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209.45</c:v>
                </c:pt>
                <c:pt idx="1">
                  <c:v>198.42</c:v>
                </c:pt>
                <c:pt idx="2">
                  <c:v>193.74</c:v>
                </c:pt>
                <c:pt idx="3">
                  <c:v>189.43</c:v>
                </c:pt>
                <c:pt idx="4">
                  <c:v>189.15</c:v>
                </c:pt>
              </c:numCache>
            </c:numRef>
          </c:val>
        </c:ser>
        <c:dLbls>
          <c:showLegendKey val="0"/>
          <c:showVal val="0"/>
          <c:showCatName val="0"/>
          <c:showSerName val="0"/>
          <c:showPercent val="0"/>
          <c:showBubbleSize val="0"/>
        </c:dLbls>
        <c:gapWidth val="150"/>
        <c:axId val="202185848"/>
        <c:axId val="201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202185848"/>
        <c:axId val="201078904"/>
      </c:lineChart>
      <c:dateAx>
        <c:axId val="202185848"/>
        <c:scaling>
          <c:orientation val="minMax"/>
        </c:scaling>
        <c:delete val="1"/>
        <c:axPos val="b"/>
        <c:numFmt formatCode="ge" sourceLinked="1"/>
        <c:majorTickMark val="none"/>
        <c:minorTickMark val="none"/>
        <c:tickLblPos val="none"/>
        <c:crossAx val="201078904"/>
        <c:crosses val="autoZero"/>
        <c:auto val="1"/>
        <c:lblOffset val="100"/>
        <c:baseTimeUnit val="years"/>
      </c:dateAx>
      <c:valAx>
        <c:axId val="2010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岡山県　岡山市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政令市等</v>
      </c>
      <c r="X8" s="73"/>
      <c r="Y8" s="73"/>
      <c r="Z8" s="73"/>
      <c r="AA8" s="73"/>
      <c r="AB8" s="73"/>
      <c r="AC8" s="73"/>
      <c r="AD8" s="74" t="s">
        <v>122</v>
      </c>
      <c r="AE8" s="74"/>
      <c r="AF8" s="74"/>
      <c r="AG8" s="74"/>
      <c r="AH8" s="74"/>
      <c r="AI8" s="74"/>
      <c r="AJ8" s="74"/>
      <c r="AK8" s="4"/>
      <c r="AL8" s="68">
        <f>データ!S6</f>
        <v>708652</v>
      </c>
      <c r="AM8" s="68"/>
      <c r="AN8" s="68"/>
      <c r="AO8" s="68"/>
      <c r="AP8" s="68"/>
      <c r="AQ8" s="68"/>
      <c r="AR8" s="68"/>
      <c r="AS8" s="68"/>
      <c r="AT8" s="67">
        <f>データ!T6</f>
        <v>789.95</v>
      </c>
      <c r="AU8" s="67"/>
      <c r="AV8" s="67"/>
      <c r="AW8" s="67"/>
      <c r="AX8" s="67"/>
      <c r="AY8" s="67"/>
      <c r="AZ8" s="67"/>
      <c r="BA8" s="67"/>
      <c r="BB8" s="67">
        <f>データ!U6</f>
        <v>897.08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38.4</v>
      </c>
      <c r="J10" s="67"/>
      <c r="K10" s="67"/>
      <c r="L10" s="67"/>
      <c r="M10" s="67"/>
      <c r="N10" s="67"/>
      <c r="O10" s="67"/>
      <c r="P10" s="67">
        <f>データ!P6</f>
        <v>65.040000000000006</v>
      </c>
      <c r="Q10" s="67"/>
      <c r="R10" s="67"/>
      <c r="S10" s="67"/>
      <c r="T10" s="67"/>
      <c r="U10" s="67"/>
      <c r="V10" s="67"/>
      <c r="W10" s="67">
        <f>データ!Q6</f>
        <v>82.56</v>
      </c>
      <c r="X10" s="67"/>
      <c r="Y10" s="67"/>
      <c r="Z10" s="67"/>
      <c r="AA10" s="67"/>
      <c r="AB10" s="67"/>
      <c r="AC10" s="67"/>
      <c r="AD10" s="68">
        <f>データ!R6</f>
        <v>2957</v>
      </c>
      <c r="AE10" s="68"/>
      <c r="AF10" s="68"/>
      <c r="AG10" s="68"/>
      <c r="AH10" s="68"/>
      <c r="AI10" s="68"/>
      <c r="AJ10" s="68"/>
      <c r="AK10" s="2"/>
      <c r="AL10" s="68">
        <f>データ!V6</f>
        <v>460238</v>
      </c>
      <c r="AM10" s="68"/>
      <c r="AN10" s="68"/>
      <c r="AO10" s="68"/>
      <c r="AP10" s="68"/>
      <c r="AQ10" s="68"/>
      <c r="AR10" s="68"/>
      <c r="AS10" s="68"/>
      <c r="AT10" s="67">
        <f>データ!W6</f>
        <v>72.77</v>
      </c>
      <c r="AU10" s="67"/>
      <c r="AV10" s="67"/>
      <c r="AW10" s="67"/>
      <c r="AX10" s="67"/>
      <c r="AY10" s="67"/>
      <c r="AZ10" s="67"/>
      <c r="BA10" s="67"/>
      <c r="BB10" s="67">
        <f>データ!X6</f>
        <v>6324.56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331007</v>
      </c>
      <c r="D6" s="34">
        <f t="shared" si="3"/>
        <v>46</v>
      </c>
      <c r="E6" s="34">
        <f t="shared" si="3"/>
        <v>17</v>
      </c>
      <c r="F6" s="34">
        <f t="shared" si="3"/>
        <v>1</v>
      </c>
      <c r="G6" s="34">
        <f t="shared" si="3"/>
        <v>0</v>
      </c>
      <c r="H6" s="34" t="str">
        <f t="shared" si="3"/>
        <v>岡山県　岡山市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38.4</v>
      </c>
      <c r="P6" s="35">
        <f t="shared" si="3"/>
        <v>65.040000000000006</v>
      </c>
      <c r="Q6" s="35">
        <f t="shared" si="3"/>
        <v>82.56</v>
      </c>
      <c r="R6" s="35">
        <f t="shared" si="3"/>
        <v>2957</v>
      </c>
      <c r="S6" s="35">
        <f t="shared" si="3"/>
        <v>708652</v>
      </c>
      <c r="T6" s="35">
        <f t="shared" si="3"/>
        <v>789.95</v>
      </c>
      <c r="U6" s="35">
        <f t="shared" si="3"/>
        <v>897.08</v>
      </c>
      <c r="V6" s="35">
        <f t="shared" si="3"/>
        <v>460238</v>
      </c>
      <c r="W6" s="35">
        <f t="shared" si="3"/>
        <v>72.77</v>
      </c>
      <c r="X6" s="35">
        <f t="shared" si="3"/>
        <v>6324.56</v>
      </c>
      <c r="Y6" s="36">
        <f>IF(Y7="",NA(),Y7)</f>
        <v>100.04</v>
      </c>
      <c r="Z6" s="36">
        <f t="shared" ref="Z6:AH6" si="4">IF(Z7="",NA(),Z7)</f>
        <v>100.83</v>
      </c>
      <c r="AA6" s="36">
        <f t="shared" si="4"/>
        <v>100.3</v>
      </c>
      <c r="AB6" s="36">
        <f t="shared" si="4"/>
        <v>99.99</v>
      </c>
      <c r="AC6" s="36">
        <f t="shared" si="4"/>
        <v>99.91</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108.32</v>
      </c>
      <c r="AV6" s="36">
        <f t="shared" ref="AV6:BD6" si="6">IF(AV7="",NA(),AV7)</f>
        <v>112.27</v>
      </c>
      <c r="AW6" s="36">
        <f t="shared" si="6"/>
        <v>16.14</v>
      </c>
      <c r="AX6" s="36">
        <f t="shared" si="6"/>
        <v>22.6</v>
      </c>
      <c r="AY6" s="36">
        <f t="shared" si="6"/>
        <v>19.37</v>
      </c>
      <c r="AZ6" s="36">
        <f t="shared" si="6"/>
        <v>182.39</v>
      </c>
      <c r="BA6" s="36">
        <f t="shared" si="6"/>
        <v>187.05</v>
      </c>
      <c r="BB6" s="36">
        <f t="shared" si="6"/>
        <v>55.68</v>
      </c>
      <c r="BC6" s="36">
        <f t="shared" si="6"/>
        <v>56.18</v>
      </c>
      <c r="BD6" s="36">
        <f t="shared" si="6"/>
        <v>59.45</v>
      </c>
      <c r="BE6" s="35" t="str">
        <f>IF(BE7="","",IF(BE7="-","【-】","【"&amp;SUBSTITUTE(TEXT(BE7,"#,##0.00"),"-","△")&amp;"】"))</f>
        <v>【59.95】</v>
      </c>
      <c r="BF6" s="36">
        <f>IF(BF7="",NA(),BF7)</f>
        <v>1141.79</v>
      </c>
      <c r="BG6" s="36">
        <f t="shared" ref="BG6:BO6" si="7">IF(BG7="",NA(),BG7)</f>
        <v>1114.45</v>
      </c>
      <c r="BH6" s="36">
        <f t="shared" si="7"/>
        <v>1089.6500000000001</v>
      </c>
      <c r="BI6" s="36">
        <f t="shared" si="7"/>
        <v>1077.3399999999999</v>
      </c>
      <c r="BJ6" s="36">
        <f t="shared" si="7"/>
        <v>1057.6199999999999</v>
      </c>
      <c r="BK6" s="36">
        <f t="shared" si="7"/>
        <v>671.46</v>
      </c>
      <c r="BL6" s="36">
        <f t="shared" si="7"/>
        <v>644.47</v>
      </c>
      <c r="BM6" s="36">
        <f t="shared" si="7"/>
        <v>627.59</v>
      </c>
      <c r="BN6" s="36">
        <f t="shared" si="7"/>
        <v>594.09</v>
      </c>
      <c r="BO6" s="36">
        <f t="shared" si="7"/>
        <v>576.02</v>
      </c>
      <c r="BP6" s="35" t="str">
        <f>IF(BP7="","",IF(BP7="-","【-】","【"&amp;SUBSTITUTE(TEXT(BP7,"#,##0.00"),"-","△")&amp;"】"))</f>
        <v>【728.30】</v>
      </c>
      <c r="BQ6" s="36">
        <f>IF(BQ7="",NA(),BQ7)</f>
        <v>90.6</v>
      </c>
      <c r="BR6" s="36">
        <f t="shared" ref="BR6:BZ6" si="8">IF(BR7="",NA(),BR7)</f>
        <v>95.12</v>
      </c>
      <c r="BS6" s="36">
        <f t="shared" si="8"/>
        <v>97.01</v>
      </c>
      <c r="BT6" s="36">
        <f t="shared" si="8"/>
        <v>97.99</v>
      </c>
      <c r="BU6" s="36">
        <f t="shared" si="8"/>
        <v>97.32</v>
      </c>
      <c r="BV6" s="36">
        <f t="shared" si="8"/>
        <v>107.64</v>
      </c>
      <c r="BW6" s="36">
        <f t="shared" si="8"/>
        <v>109.25</v>
      </c>
      <c r="BX6" s="36">
        <f t="shared" si="8"/>
        <v>113.93</v>
      </c>
      <c r="BY6" s="36">
        <f t="shared" si="8"/>
        <v>114.03</v>
      </c>
      <c r="BZ6" s="36">
        <f t="shared" si="8"/>
        <v>113.34</v>
      </c>
      <c r="CA6" s="35" t="str">
        <f>IF(CA7="","",IF(CA7="-","【-】","【"&amp;SUBSTITUTE(TEXT(CA7,"#,##0.00"),"-","△")&amp;"】"))</f>
        <v>【100.04】</v>
      </c>
      <c r="CB6" s="36">
        <f>IF(CB7="",NA(),CB7)</f>
        <v>209.45</v>
      </c>
      <c r="CC6" s="36">
        <f t="shared" ref="CC6:CK6" si="9">IF(CC7="",NA(),CC7)</f>
        <v>198.42</v>
      </c>
      <c r="CD6" s="36">
        <f t="shared" si="9"/>
        <v>193.74</v>
      </c>
      <c r="CE6" s="36">
        <f t="shared" si="9"/>
        <v>189.43</v>
      </c>
      <c r="CF6" s="36">
        <f t="shared" si="9"/>
        <v>189.15</v>
      </c>
      <c r="CG6" s="36">
        <f t="shared" si="9"/>
        <v>123.36</v>
      </c>
      <c r="CH6" s="36">
        <f t="shared" si="9"/>
        <v>121.96</v>
      </c>
      <c r="CI6" s="36">
        <f t="shared" si="9"/>
        <v>116.77</v>
      </c>
      <c r="CJ6" s="36">
        <f t="shared" si="9"/>
        <v>116.93</v>
      </c>
      <c r="CK6" s="36">
        <f t="shared" si="9"/>
        <v>117.4</v>
      </c>
      <c r="CL6" s="35" t="str">
        <f>IF(CL7="","",IF(CL7="-","【-】","【"&amp;SUBSTITUTE(TEXT(CL7,"#,##0.00"),"-","△")&amp;"】"))</f>
        <v>【137.82】</v>
      </c>
      <c r="CM6" s="36">
        <f>IF(CM7="",NA(),CM7)</f>
        <v>223.31</v>
      </c>
      <c r="CN6" s="36">
        <f t="shared" ref="CN6:CV6" si="10">IF(CN7="",NA(),CN7)</f>
        <v>226.52</v>
      </c>
      <c r="CO6" s="36">
        <f t="shared" si="10"/>
        <v>233.74</v>
      </c>
      <c r="CP6" s="36">
        <f t="shared" si="10"/>
        <v>239.99</v>
      </c>
      <c r="CQ6" s="36">
        <f t="shared" si="10"/>
        <v>227.5</v>
      </c>
      <c r="CR6" s="36">
        <f t="shared" si="10"/>
        <v>57.95</v>
      </c>
      <c r="CS6" s="36">
        <f t="shared" si="10"/>
        <v>59.8</v>
      </c>
      <c r="CT6" s="36">
        <f t="shared" si="10"/>
        <v>59.58</v>
      </c>
      <c r="CU6" s="36">
        <f t="shared" si="10"/>
        <v>58.79</v>
      </c>
      <c r="CV6" s="36">
        <f t="shared" si="10"/>
        <v>59.16</v>
      </c>
      <c r="CW6" s="35" t="str">
        <f>IF(CW7="","",IF(CW7="-","【-】","【"&amp;SUBSTITUTE(TEXT(CW7,"#,##0.00"),"-","△")&amp;"】"))</f>
        <v>【60.09】</v>
      </c>
      <c r="CX6" s="36">
        <f>IF(CX7="",NA(),CX7)</f>
        <v>85.42</v>
      </c>
      <c r="CY6" s="36">
        <f t="shared" ref="CY6:DG6" si="11">IF(CY7="",NA(),CY7)</f>
        <v>86.16</v>
      </c>
      <c r="CZ6" s="36">
        <f t="shared" si="11"/>
        <v>86.91</v>
      </c>
      <c r="DA6" s="36">
        <f t="shared" si="11"/>
        <v>87.36</v>
      </c>
      <c r="DB6" s="36">
        <f t="shared" si="11"/>
        <v>87.88</v>
      </c>
      <c r="DC6" s="36">
        <f t="shared" si="11"/>
        <v>98.56</v>
      </c>
      <c r="DD6" s="36">
        <f t="shared" si="11"/>
        <v>98.64</v>
      </c>
      <c r="DE6" s="36">
        <f t="shared" si="11"/>
        <v>98.71</v>
      </c>
      <c r="DF6" s="36">
        <f t="shared" si="11"/>
        <v>98.76</v>
      </c>
      <c r="DG6" s="36">
        <f t="shared" si="11"/>
        <v>98.86</v>
      </c>
      <c r="DH6" s="35" t="str">
        <f>IF(DH7="","",IF(DH7="-","【-】","【"&amp;SUBSTITUTE(TEXT(DH7,"#,##0.00"),"-","△")&amp;"】"))</f>
        <v>【94.90】</v>
      </c>
      <c r="DI6" s="36">
        <f>IF(DI7="",NA(),DI7)</f>
        <v>4.93</v>
      </c>
      <c r="DJ6" s="36">
        <f t="shared" ref="DJ6:DR6" si="12">IF(DJ7="",NA(),DJ7)</f>
        <v>6.49</v>
      </c>
      <c r="DK6" s="36">
        <f t="shared" si="12"/>
        <v>12.73</v>
      </c>
      <c r="DL6" s="36">
        <f t="shared" si="12"/>
        <v>15.02</v>
      </c>
      <c r="DM6" s="36">
        <f t="shared" si="12"/>
        <v>17.239999999999998</v>
      </c>
      <c r="DN6" s="36">
        <f t="shared" si="12"/>
        <v>30.56</v>
      </c>
      <c r="DO6" s="36">
        <f t="shared" si="12"/>
        <v>31.06</v>
      </c>
      <c r="DP6" s="36">
        <f t="shared" si="12"/>
        <v>42</v>
      </c>
      <c r="DQ6" s="36">
        <f t="shared" si="12"/>
        <v>43.2</v>
      </c>
      <c r="DR6" s="36">
        <f t="shared" si="12"/>
        <v>44.55</v>
      </c>
      <c r="DS6" s="35" t="str">
        <f>IF(DS7="","",IF(DS7="-","【-】","【"&amp;SUBSTITUTE(TEXT(DS7,"#,##0.00"),"-","△")&amp;"】"))</f>
        <v>【37.36】</v>
      </c>
      <c r="DT6" s="36">
        <f>IF(DT7="",NA(),DT7)</f>
        <v>0.33</v>
      </c>
      <c r="DU6" s="36">
        <f t="shared" ref="DU6:EC6" si="13">IF(DU7="",NA(),DU7)</f>
        <v>0.56000000000000005</v>
      </c>
      <c r="DV6" s="36">
        <f t="shared" si="13"/>
        <v>0.83</v>
      </c>
      <c r="DW6" s="36">
        <f t="shared" si="13"/>
        <v>2.59</v>
      </c>
      <c r="DX6" s="36">
        <f t="shared" si="13"/>
        <v>3.11</v>
      </c>
      <c r="DY6" s="36">
        <f t="shared" si="13"/>
        <v>6.24</v>
      </c>
      <c r="DZ6" s="36">
        <f t="shared" si="13"/>
        <v>6.43</v>
      </c>
      <c r="EA6" s="36">
        <f t="shared" si="13"/>
        <v>6.95</v>
      </c>
      <c r="EB6" s="36">
        <f t="shared" si="13"/>
        <v>7.39</v>
      </c>
      <c r="EC6" s="36">
        <f t="shared" si="13"/>
        <v>8.25</v>
      </c>
      <c r="ED6" s="35" t="str">
        <f>IF(ED7="","",IF(ED7="-","【-】","【"&amp;SUBSTITUTE(TEXT(ED7,"#,##0.00"),"-","△")&amp;"】"))</f>
        <v>【4.96】</v>
      </c>
      <c r="EE6" s="36">
        <f>IF(EE7="",NA(),EE7)</f>
        <v>0.04</v>
      </c>
      <c r="EF6" s="36">
        <f t="shared" ref="EF6:EN6" si="14">IF(EF7="",NA(),EF7)</f>
        <v>0.09</v>
      </c>
      <c r="EG6" s="36">
        <f t="shared" si="14"/>
        <v>0.08</v>
      </c>
      <c r="EH6" s="36">
        <f t="shared" si="14"/>
        <v>0.05</v>
      </c>
      <c r="EI6" s="36">
        <f t="shared" si="14"/>
        <v>0.05</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331007</v>
      </c>
      <c r="D7" s="38">
        <v>46</v>
      </c>
      <c r="E7" s="38">
        <v>17</v>
      </c>
      <c r="F7" s="38">
        <v>1</v>
      </c>
      <c r="G7" s="38">
        <v>0</v>
      </c>
      <c r="H7" s="38" t="s">
        <v>108</v>
      </c>
      <c r="I7" s="38" t="s">
        <v>109</v>
      </c>
      <c r="J7" s="38" t="s">
        <v>110</v>
      </c>
      <c r="K7" s="38" t="s">
        <v>111</v>
      </c>
      <c r="L7" s="38" t="s">
        <v>112</v>
      </c>
      <c r="M7" s="38"/>
      <c r="N7" s="39" t="s">
        <v>113</v>
      </c>
      <c r="O7" s="39">
        <v>38.4</v>
      </c>
      <c r="P7" s="39">
        <v>65.040000000000006</v>
      </c>
      <c r="Q7" s="39">
        <v>82.56</v>
      </c>
      <c r="R7" s="39">
        <v>2957</v>
      </c>
      <c r="S7" s="39">
        <v>708652</v>
      </c>
      <c r="T7" s="39">
        <v>789.95</v>
      </c>
      <c r="U7" s="39">
        <v>897.08</v>
      </c>
      <c r="V7" s="39">
        <v>460238</v>
      </c>
      <c r="W7" s="39">
        <v>72.77</v>
      </c>
      <c r="X7" s="39">
        <v>6324.56</v>
      </c>
      <c r="Y7" s="39">
        <v>100.04</v>
      </c>
      <c r="Z7" s="39">
        <v>100.83</v>
      </c>
      <c r="AA7" s="39">
        <v>100.3</v>
      </c>
      <c r="AB7" s="39">
        <v>99.99</v>
      </c>
      <c r="AC7" s="39">
        <v>99.91</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108.32</v>
      </c>
      <c r="AV7" s="39">
        <v>112.27</v>
      </c>
      <c r="AW7" s="39">
        <v>16.14</v>
      </c>
      <c r="AX7" s="39">
        <v>22.6</v>
      </c>
      <c r="AY7" s="39">
        <v>19.37</v>
      </c>
      <c r="AZ7" s="39">
        <v>182.39</v>
      </c>
      <c r="BA7" s="39">
        <v>187.05</v>
      </c>
      <c r="BB7" s="39">
        <v>55.68</v>
      </c>
      <c r="BC7" s="39">
        <v>56.18</v>
      </c>
      <c r="BD7" s="39">
        <v>59.45</v>
      </c>
      <c r="BE7" s="39">
        <v>59.95</v>
      </c>
      <c r="BF7" s="39">
        <v>1141.79</v>
      </c>
      <c r="BG7" s="39">
        <v>1114.45</v>
      </c>
      <c r="BH7" s="39">
        <v>1089.6500000000001</v>
      </c>
      <c r="BI7" s="39">
        <v>1077.3399999999999</v>
      </c>
      <c r="BJ7" s="39">
        <v>1057.6199999999999</v>
      </c>
      <c r="BK7" s="39">
        <v>671.46</v>
      </c>
      <c r="BL7" s="39">
        <v>644.47</v>
      </c>
      <c r="BM7" s="39">
        <v>627.59</v>
      </c>
      <c r="BN7" s="39">
        <v>594.09</v>
      </c>
      <c r="BO7" s="39">
        <v>576.02</v>
      </c>
      <c r="BP7" s="39">
        <v>728.3</v>
      </c>
      <c r="BQ7" s="39">
        <v>90.6</v>
      </c>
      <c r="BR7" s="39">
        <v>95.12</v>
      </c>
      <c r="BS7" s="39">
        <v>97.01</v>
      </c>
      <c r="BT7" s="39">
        <v>97.99</v>
      </c>
      <c r="BU7" s="39">
        <v>97.32</v>
      </c>
      <c r="BV7" s="39">
        <v>107.64</v>
      </c>
      <c r="BW7" s="39">
        <v>109.25</v>
      </c>
      <c r="BX7" s="39">
        <v>113.93</v>
      </c>
      <c r="BY7" s="39">
        <v>114.03</v>
      </c>
      <c r="BZ7" s="39">
        <v>113.34</v>
      </c>
      <c r="CA7" s="39">
        <v>100.04</v>
      </c>
      <c r="CB7" s="39">
        <v>209.45</v>
      </c>
      <c r="CC7" s="39">
        <v>198.42</v>
      </c>
      <c r="CD7" s="39">
        <v>193.74</v>
      </c>
      <c r="CE7" s="39">
        <v>189.43</v>
      </c>
      <c r="CF7" s="39">
        <v>189.15</v>
      </c>
      <c r="CG7" s="39">
        <v>123.36</v>
      </c>
      <c r="CH7" s="39">
        <v>121.96</v>
      </c>
      <c r="CI7" s="39">
        <v>116.77</v>
      </c>
      <c r="CJ7" s="39">
        <v>116.93</v>
      </c>
      <c r="CK7" s="39">
        <v>117.4</v>
      </c>
      <c r="CL7" s="39">
        <v>137.82</v>
      </c>
      <c r="CM7" s="39">
        <v>223.31</v>
      </c>
      <c r="CN7" s="39">
        <v>226.52</v>
      </c>
      <c r="CO7" s="39">
        <v>233.74</v>
      </c>
      <c r="CP7" s="39">
        <v>239.99</v>
      </c>
      <c r="CQ7" s="39">
        <v>227.5</v>
      </c>
      <c r="CR7" s="39">
        <v>57.95</v>
      </c>
      <c r="CS7" s="39">
        <v>59.8</v>
      </c>
      <c r="CT7" s="39">
        <v>59.58</v>
      </c>
      <c r="CU7" s="39">
        <v>58.79</v>
      </c>
      <c r="CV7" s="39">
        <v>59.16</v>
      </c>
      <c r="CW7" s="39">
        <v>60.09</v>
      </c>
      <c r="CX7" s="39">
        <v>85.42</v>
      </c>
      <c r="CY7" s="39">
        <v>86.16</v>
      </c>
      <c r="CZ7" s="39">
        <v>86.91</v>
      </c>
      <c r="DA7" s="39">
        <v>87.36</v>
      </c>
      <c r="DB7" s="39">
        <v>87.88</v>
      </c>
      <c r="DC7" s="39">
        <v>98.56</v>
      </c>
      <c r="DD7" s="39">
        <v>98.64</v>
      </c>
      <c r="DE7" s="39">
        <v>98.71</v>
      </c>
      <c r="DF7" s="39">
        <v>98.76</v>
      </c>
      <c r="DG7" s="39">
        <v>98.86</v>
      </c>
      <c r="DH7" s="39">
        <v>94.9</v>
      </c>
      <c r="DI7" s="39">
        <v>4.93</v>
      </c>
      <c r="DJ7" s="39">
        <v>6.49</v>
      </c>
      <c r="DK7" s="39">
        <v>12.73</v>
      </c>
      <c r="DL7" s="39">
        <v>15.02</v>
      </c>
      <c r="DM7" s="39">
        <v>17.239999999999998</v>
      </c>
      <c r="DN7" s="39">
        <v>30.56</v>
      </c>
      <c r="DO7" s="39">
        <v>31.06</v>
      </c>
      <c r="DP7" s="39">
        <v>42</v>
      </c>
      <c r="DQ7" s="39">
        <v>43.2</v>
      </c>
      <c r="DR7" s="39">
        <v>44.55</v>
      </c>
      <c r="DS7" s="39">
        <v>37.36</v>
      </c>
      <c r="DT7" s="39">
        <v>0.33</v>
      </c>
      <c r="DU7" s="39">
        <v>0.56000000000000005</v>
      </c>
      <c r="DV7" s="39">
        <v>0.83</v>
      </c>
      <c r="DW7" s="39">
        <v>2.59</v>
      </c>
      <c r="DX7" s="39">
        <v>3.11</v>
      </c>
      <c r="DY7" s="39">
        <v>6.24</v>
      </c>
      <c r="DZ7" s="39">
        <v>6.43</v>
      </c>
      <c r="EA7" s="39">
        <v>6.95</v>
      </c>
      <c r="EB7" s="39">
        <v>7.39</v>
      </c>
      <c r="EC7" s="39">
        <v>8.25</v>
      </c>
      <c r="ED7" s="39">
        <v>4.96</v>
      </c>
      <c r="EE7" s="39">
        <v>0.04</v>
      </c>
      <c r="EF7" s="39">
        <v>0.09</v>
      </c>
      <c r="EG7" s="39">
        <v>0.08</v>
      </c>
      <c r="EH7" s="39">
        <v>0.05</v>
      </c>
      <c r="EI7" s="39">
        <v>0.05</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2018-02-19T04:38:59Z</cp:lastPrinted>
  <dcterms:created xsi:type="dcterms:W3CDTF">2017-12-25T01:52:56Z</dcterms:created>
  <dcterms:modified xsi:type="dcterms:W3CDTF">2018-02-22T15:17:18Z</dcterms:modified>
  <cp:category/>
</cp:coreProperties>
</file>