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25740" windowHeight="1260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B10" i="4" s="1"/>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AL10" i="4"/>
  <c r="BB8" i="4"/>
  <c r="D10" i="5" l="1"/>
  <c r="C10" i="5"/>
  <c r="E10" i="5"/>
  <c r="B10" i="5"/>
</calcChain>
</file>

<file path=xl/sharedStrings.xml><?xml version="1.0" encoding="utf-8"?>
<sst xmlns="http://schemas.openxmlformats.org/spreadsheetml/2006/main" count="235" uniqueCount="123">
  <si>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</si>
  <si>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</si>
  <si>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</si>
  <si>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</si>
  <si>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</si>
  <si>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</si>
  <si>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</si>
  <si>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</si>
  <si>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</si>
  <si>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</si>
  <si>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</si>
  <si>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</si>
  <si>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</si>
  <si>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</si>
  <si>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</si>
  <si>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</si>
  <si>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</si>
  <si>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</si>
  <si>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</si>
  <si>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</si>
  <si>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</si>
  <si>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</si>
  <si>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</si>
  <si>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</si>
  <si>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</si>
  <si>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</si>
  <si>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</si>
  <si>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「経常損益」</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</si>
  <si>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</si>
  <si>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</si>
  <si>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</si>
  <si>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</si>
  <si>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</si>
  <si>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</si>
  <si>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</si>
  <si>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</si>
  <si>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</si>
  <si>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</si>
  <si>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</si>
  <si>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</si>
  <si>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</si>
  <si>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8"/>
  </si>
  <si>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</si>
  <si>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</si>
  <si>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</si>
  <si>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</si>
  <si>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</si>
  <si>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</si>
  <si>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</si>
  <si>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</si>
  <si>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</si>
  <si>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</si>
  <si>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</si>
  <si>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</si>
  <si>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</si>
  <si>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下水道事業(法適用)</t>
    <rPh sb="3" eb="5">
      <t>ジギョウ</t>
    </rPh>
    <rPh sb="6" eb="7">
      <t>ホウ</t>
    </rPh>
    <rPh sb="7" eb="9">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</si>
  <si>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</si>
  <si>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</si>
  <si>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</si>
  <si>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</si>
  <si>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</si>
  <si>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</si>
  <si>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</si>
  <si>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</si>
  <si>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</si>
  <si>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</si>
  <si>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</si>
  <si>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</si>
  <si>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</si>
  <si>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</si>
  <si>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</si>
  <si>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</si>
  <si>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</si>
  <si>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</si>
  <si>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</si>
  <si>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</si>
  <si>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</si>
  <si>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</si>
  <si>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</si>
  <si>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</si>
  <si>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</si>
  <si>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</si>
  <si>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</si>
  <si>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</si>
  <si>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</si>
  <si>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</si>
  <si>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</si>
  <si>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</si>
  <si>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</si>
  <si>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</si>
  <si>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</si>
  <si>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</si>
  <si>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</si>
  <si>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</si>
  <si>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</si>
  <si>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</si>
  <si>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</si>
  <si>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</si>
  <si>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</si>
  <si>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</si>
  <si>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</si>
  <si>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</si>
  <si>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</si>
  <si>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</si>
  <si>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</si>
  <si>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</si>
  <si>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</si>
  <si>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</si>
  <si>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岡山県　岡山市</t>
  </si>
  <si>
    <t>法適用</t>
  </si>
  <si>
    <t>下水道事業</t>
  </si>
  <si>
    <t>農業集落排水</t>
  </si>
  <si>
    <t>F2</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</si>
  <si>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</si>
  <si>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</si>
  <si>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</si>
  <si>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</si>
  <si>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</si>
  <si>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</si>
  <si>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xml:space="preserve">　農業集落排水事業については、整備が終了しており、水洗化率は高い。
　処理施設が点在しており、経営効率は特定環境保全公共下水道事業よりもさらに悪い。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④類似団体と比べ処理施設数が多いこと等により、高水準となっているが、確実に減少している。
⑤使用料対象としている額に対し、１００％は賄えていない。
⑥資本費が高いこと（④）等により、高い水準にある。
⑦類似団体平均程度。処理区域内人口の減少等により年々減少傾向にある。
⑧整備が終了していることから、高い水準にある。
</t>
    <rPh sb="1" eb="3">
      <t>ノウギョウ</t>
    </rPh>
    <rPh sb="3" eb="5">
      <t>シュウラク</t>
    </rPh>
    <rPh sb="5" eb="7">
      <t>ハイスイ</t>
    </rPh>
    <rPh sb="7" eb="9">
      <t>ジギョウ</t>
    </rPh>
    <rPh sb="15" eb="17">
      <t>セイビ</t>
    </rPh>
    <rPh sb="18" eb="20">
      <t>シュウリョウ</t>
    </rPh>
    <rPh sb="25" eb="28">
      <t>スイセンカ</t>
    </rPh>
    <rPh sb="28" eb="29">
      <t>リツ</t>
    </rPh>
    <rPh sb="30" eb="31">
      <t>タカ</t>
    </rPh>
    <rPh sb="35" eb="37">
      <t>ショリ</t>
    </rPh>
    <rPh sb="37" eb="39">
      <t>シセツ</t>
    </rPh>
    <rPh sb="40" eb="42">
      <t>テンザイ</t>
    </rPh>
    <rPh sb="47" eb="49">
      <t>ケイエイ</t>
    </rPh>
    <rPh sb="49" eb="51">
      <t>コウリツ</t>
    </rPh>
    <rPh sb="52" eb="54">
      <t>トクテイ</t>
    </rPh>
    <rPh sb="54" eb="56">
      <t>カンキョウ</t>
    </rPh>
    <rPh sb="56" eb="58">
      <t>ホゼン</t>
    </rPh>
    <rPh sb="58" eb="60">
      <t>コウキョウ</t>
    </rPh>
    <rPh sb="60" eb="63">
      <t>ゲスイドウ</t>
    </rPh>
    <rPh sb="63" eb="65">
      <t>ジギョウ</t>
    </rPh>
    <rPh sb="71" eb="72">
      <t>ワル</t>
    </rPh>
    <rPh sb="213" eb="215">
      <t>イコウ</t>
    </rPh>
    <rPh sb="293" eb="295">
      <t>ショリ</t>
    </rPh>
    <rPh sb="295" eb="297">
      <t>シセツ</t>
    </rPh>
    <rPh sb="297" eb="298">
      <t>スウ</t>
    </rPh>
    <rPh sb="299" eb="300">
      <t>オオ</t>
    </rPh>
    <rPh sb="386" eb="388">
      <t>ルイジ</t>
    </rPh>
    <rPh sb="388" eb="390">
      <t>ダンタイ</t>
    </rPh>
    <rPh sb="390" eb="392">
      <t>ヘイキン</t>
    </rPh>
    <rPh sb="392" eb="394">
      <t>テイド</t>
    </rPh>
    <rPh sb="395" eb="397">
      <t>ショリ</t>
    </rPh>
    <rPh sb="397" eb="399">
      <t>クイキ</t>
    </rPh>
    <rPh sb="399" eb="400">
      <t>ナイ</t>
    </rPh>
    <rPh sb="400" eb="402">
      <t>ジンコウ</t>
    </rPh>
    <rPh sb="403" eb="405">
      <t>ゲンショウ</t>
    </rPh>
    <rPh sb="405" eb="406">
      <t>ナド</t>
    </rPh>
    <rPh sb="409" eb="411">
      <t>ネンネン</t>
    </rPh>
    <rPh sb="411" eb="413">
      <t>ゲンショウ</t>
    </rPh>
    <rPh sb="413" eb="415">
      <t>ケイコウ</t>
    </rPh>
    <rPh sb="424" eb="426">
      <t>シュウリョウ</t>
    </rPh>
    <rPh sb="435" eb="436">
      <t>タカ</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</si>
  <si>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2"/>
  </si>
  <si>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42" eb="144">
      <t>ケイエイ</t>
    </rPh>
    <rPh sb="144" eb="146">
      <t>カイゼン</t>
    </rPh>
    <rPh sb="147" eb="148">
      <t>スス</t>
    </rPh>
    <phoneticPr fontId="1"/>
  </si>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</sst>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6" fontId="19" fillId="0" borderId="0" applyFont="0" applyFill="0" applyBorder="0" applyAlignment="0" applyProtection="0"/>
    <xf numFmtId="0" fontId="19" fillId="0" borderId="0"/>
    <xf numFmtId="0" fontId="2" fillId="0" borderId="0">
      <alignment vertical="center"/>
    </xf>
    <xf numFmtId="0" fontId="3" fillId="0" borderId="0">
      <alignment vertical="center"/>
    </xf>
    <xf numFmtId="0" fontId="19" fillId="0" borderId="0"/>
    <xf numFmtId="0" fontId="17" fillId="0" borderId="0"/>
    <xf numFmtId="0" fontId="20" fillId="0" borderId="0">
      <alignment vertical="center"/>
    </xf>
    <xf numFmtId="0" fontId="15" fillId="0" borderId="0">
      <alignment vertical="center"/>
    </xf>
    <xf numFmtId="0" fontId="19" fillId="0" borderId="0">
      <alignment vertical="center"/>
    </xf>
    <xf numFmtId="0" fontId="19" fillId="0" borderId="0"/>
    <xf numFmtId="0" fontId="2" fillId="0" borderId="0">
      <alignment vertical="center"/>
    </xf>
    <xf numFmtId="0" fontId="17" fillId="0" borderId="0"/>
    <xf numFmtId="0" fontId="21" fillId="0" borderId="0">
      <alignment vertical="center"/>
    </xf>
    <xf numFmtId="0" fontId="22" fillId="0" borderId="0"/>
  </cellStyleXfs>
  <cellXfs count="9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lignment vertical="center"/>
    </xf>
    <xf numFmtId="0" fontId="18" fillId="0" borderId="0" xfId="1" applyFont="1" applyProtection="1">
      <alignment vertical="center"/>
      <protection hidden="1"/>
    </xf>
    <xf numFmtId="0" fontId="18"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4" fillId="0" borderId="0" xfId="1" applyFont="1" applyBorder="1" applyAlignment="1">
      <alignment horizontal="center" vertical="center"/>
    </xf>
    <xf numFmtId="0" fontId="17" fillId="0" borderId="6"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7" xfId="1" applyFont="1" applyBorder="1" applyAlignment="1" applyProtection="1">
      <alignment horizontal="left" vertical="top" wrapText="1"/>
      <protection locked="0"/>
    </xf>
    <xf numFmtId="0" fontId="17" fillId="0" borderId="8"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9" xfId="1" applyFont="1" applyBorder="1" applyAlignment="1" applyProtection="1">
      <alignment horizontal="left" vertical="top" wrapText="1"/>
      <protection locked="0"/>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4" fillId="2" borderId="2" xfId="1" applyFont="1" applyFill="1" applyBorder="1" applyAlignment="1">
      <alignment horizontal="center" vertical="center" shrinkToFit="1"/>
    </xf>
    <xf numFmtId="0" fontId="13" fillId="0" borderId="6" xfId="1" applyFont="1" applyBorder="1" applyAlignment="1">
      <alignment horizontal="center" vertical="center"/>
    </xf>
    <xf numFmtId="0" fontId="13" fillId="0" borderId="0" xfId="1" applyFont="1" applyBorder="1" applyAlignment="1">
      <alignment horizontal="center" vertical="center"/>
    </xf>
    <xf numFmtId="177" fontId="6" fillId="0" borderId="2" xfId="1" applyNumberFormat="1" applyFont="1" applyBorder="1" applyAlignment="1" applyProtection="1">
      <alignment horizontal="center" vertical="center"/>
      <protection hidden="1"/>
    </xf>
    <xf numFmtId="176" fontId="6" fillId="0" borderId="2" xfId="1" applyNumberFormat="1" applyFont="1" applyBorder="1" applyAlignment="1" applyProtection="1">
      <alignment horizontal="center" vertical="center"/>
      <protection hidden="1"/>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7128"/>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53377128"/>
        <c:axId val="453371248"/>
      </c:lineChart>
      <c:dateAx>
        <c:axId val="453377128"/>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55.03</c:v>
                </c:pt>
                <c:pt idx="1">
                  <c:v>54.21</c:v>
                </c:pt>
                <c:pt idx="2">
                  <c:v>53.35</c:v>
                </c:pt>
                <c:pt idx="3">
                  <c:v>53.08</c:v>
                </c:pt>
                <c:pt idx="4">
                  <c:v>53.24</c:v>
                </c:pt>
              </c:numCache>
            </c:numRef>
          </c:val>
        </c:ser>
        <c:dLbls>
          <c:showLegendKey val="0"/>
          <c:showVal val="0"/>
          <c:showCatName val="0"/>
          <c:showSerName val="0"/>
          <c:showPercent val="0"/>
          <c:showBubbleSize val="0"/>
        </c:dLbls>
        <c:gapWidth val="150"/>
        <c:axId val="277105504"/>
        <c:axId val="27710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77105504"/>
        <c:axId val="277105896"/>
      </c:lineChart>
      <c:dateAx>
        <c:axId val="277105504"/>
        <c:scaling>
          <c:orientation val="minMax"/>
        </c:scaling>
        <c:delete val="1"/>
        <c:axPos val="b"/>
        <c:numFmt formatCode="ge" sourceLinked="1"/>
        <c:majorTickMark val="none"/>
        <c:minorTickMark val="none"/>
        <c:tickLblPos val="none"/>
        <c:crossAx val="277105896"/>
        <c:crosses val="autoZero"/>
        <c:auto val="1"/>
        <c:lblOffset val="100"/>
        <c:baseTimeUnit val="years"/>
      </c:dateAx>
      <c:valAx>
        <c:axId val="27710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92.54</c:v>
                </c:pt>
                <c:pt idx="1">
                  <c:v>92.5</c:v>
                </c:pt>
                <c:pt idx="2">
                  <c:v>92.51</c:v>
                </c:pt>
                <c:pt idx="3">
                  <c:v>92.89</c:v>
                </c:pt>
                <c:pt idx="4">
                  <c:v>93.18</c:v>
                </c:pt>
              </c:numCache>
            </c:numRef>
          </c:val>
        </c:ser>
        <c:dLbls>
          <c:showLegendKey val="0"/>
          <c:showVal val="0"/>
          <c:showCatName val="0"/>
          <c:showSerName val="0"/>
          <c:showPercent val="0"/>
          <c:showBubbleSize val="0"/>
        </c:dLbls>
        <c:gapWidth val="150"/>
        <c:axId val="277107072"/>
        <c:axId val="27710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77107072"/>
        <c:axId val="277107464"/>
      </c:lineChart>
      <c:dateAx>
        <c:axId val="277107072"/>
        <c:scaling>
          <c:orientation val="minMax"/>
        </c:scaling>
        <c:delete val="1"/>
        <c:axPos val="b"/>
        <c:numFmt formatCode="ge" sourceLinked="1"/>
        <c:majorTickMark val="none"/>
        <c:minorTickMark val="none"/>
        <c:tickLblPos val="none"/>
        <c:crossAx val="277107464"/>
        <c:crosses val="autoZero"/>
        <c:auto val="1"/>
        <c:lblOffset val="100"/>
        <c:baseTimeUnit val="years"/>
      </c:dateAx>
      <c:valAx>
        <c:axId val="27710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100.03</c:v>
                </c:pt>
                <c:pt idx="1">
                  <c:v>100.03</c:v>
                </c:pt>
                <c:pt idx="2">
                  <c:v>100.06</c:v>
                </c:pt>
                <c:pt idx="3">
                  <c:v>99.84</c:v>
                </c:pt>
                <c:pt idx="4">
                  <c:v>99.99</c:v>
                </c:pt>
              </c:numCache>
            </c:numRef>
          </c:val>
        </c:ser>
        <c:dLbls>
          <c:showLegendKey val="0"/>
          <c:showVal val="0"/>
          <c:showCatName val="0"/>
          <c:showSerName val="0"/>
          <c:showPercent val="0"/>
          <c:showBubbleSize val="0"/>
        </c:dLbls>
        <c:gapWidth val="150"/>
        <c:axId val="453375560"/>
        <c:axId val="4533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453375560"/>
        <c:axId val="453373600"/>
      </c:lineChart>
      <c:dateAx>
        <c:axId val="453375560"/>
        <c:scaling>
          <c:orientation val="minMax"/>
        </c:scaling>
        <c:delete val="1"/>
        <c:axPos val="b"/>
        <c:numFmt formatCode="ge" sourceLinked="1"/>
        <c:majorTickMark val="none"/>
        <c:minorTickMark val="none"/>
        <c:tickLblPos val="none"/>
        <c:crossAx val="453373600"/>
        <c:crosses val="autoZero"/>
        <c:auto val="1"/>
        <c:lblOffset val="100"/>
        <c:baseTimeUnit val="years"/>
      </c:dateAx>
      <c:valAx>
        <c:axId val="4533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5.46</c:v>
                </c:pt>
                <c:pt idx="1">
                  <c:v>6.95</c:v>
                </c:pt>
                <c:pt idx="2">
                  <c:v>16.97</c:v>
                </c:pt>
                <c:pt idx="3">
                  <c:v>19.86</c:v>
                </c:pt>
                <c:pt idx="4">
                  <c:v>22.74</c:v>
                </c:pt>
              </c:numCache>
            </c:numRef>
          </c:val>
        </c:ser>
        <c:dLbls>
          <c:showLegendKey val="0"/>
          <c:showVal val="0"/>
          <c:showCatName val="0"/>
          <c:showSerName val="0"/>
          <c:showPercent val="0"/>
          <c:showBubbleSize val="0"/>
        </c:dLbls>
        <c:gapWidth val="150"/>
        <c:axId val="453375952"/>
        <c:axId val="45337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453375952"/>
        <c:axId val="453374384"/>
      </c:lineChart>
      <c:dateAx>
        <c:axId val="453375952"/>
        <c:scaling>
          <c:orientation val="minMax"/>
        </c:scaling>
        <c:delete val="1"/>
        <c:axPos val="b"/>
        <c:numFmt formatCode="ge" sourceLinked="1"/>
        <c:majorTickMark val="none"/>
        <c:minorTickMark val="none"/>
        <c:tickLblPos val="none"/>
        <c:crossAx val="453374384"/>
        <c:crosses val="autoZero"/>
        <c:auto val="1"/>
        <c:lblOffset val="100"/>
        <c:baseTimeUnit val="years"/>
      </c:dateAx>
      <c:valAx>
        <c:axId val="45337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509264"/>
        <c:axId val="6645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664509264"/>
        <c:axId val="664514752"/>
      </c:lineChart>
      <c:dateAx>
        <c:axId val="664509264"/>
        <c:scaling>
          <c:orientation val="minMax"/>
        </c:scaling>
        <c:delete val="1"/>
        <c:axPos val="b"/>
        <c:numFmt formatCode="ge" sourceLinked="1"/>
        <c:majorTickMark val="none"/>
        <c:minorTickMark val="none"/>
        <c:tickLblPos val="none"/>
        <c:crossAx val="664514752"/>
        <c:crosses val="autoZero"/>
        <c:auto val="1"/>
        <c:lblOffset val="100"/>
        <c:baseTimeUnit val="years"/>
      </c:dateAx>
      <c:valAx>
        <c:axId val="6645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0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510440"/>
        <c:axId val="66451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664510440"/>
        <c:axId val="664510832"/>
      </c:lineChart>
      <c:dateAx>
        <c:axId val="664510440"/>
        <c:scaling>
          <c:orientation val="minMax"/>
        </c:scaling>
        <c:delete val="1"/>
        <c:axPos val="b"/>
        <c:numFmt formatCode="ge" sourceLinked="1"/>
        <c:majorTickMark val="none"/>
        <c:minorTickMark val="none"/>
        <c:tickLblPos val="none"/>
        <c:crossAx val="664510832"/>
        <c:crosses val="autoZero"/>
        <c:auto val="1"/>
        <c:lblOffset val="100"/>
        <c:baseTimeUnit val="years"/>
      </c:dateAx>
      <c:valAx>
        <c:axId val="66451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102.41</c:v>
                </c:pt>
                <c:pt idx="1">
                  <c:v>102.51</c:v>
                </c:pt>
                <c:pt idx="2">
                  <c:v>17.34</c:v>
                </c:pt>
                <c:pt idx="3">
                  <c:v>18.66</c:v>
                </c:pt>
                <c:pt idx="4">
                  <c:v>25.99</c:v>
                </c:pt>
              </c:numCache>
            </c:numRef>
          </c:val>
        </c:ser>
        <c:dLbls>
          <c:showLegendKey val="0"/>
          <c:showVal val="0"/>
          <c:showCatName val="0"/>
          <c:showSerName val="0"/>
          <c:showPercent val="0"/>
          <c:showBubbleSize val="0"/>
        </c:dLbls>
        <c:gapWidth val="150"/>
        <c:axId val="664512008"/>
        <c:axId val="66451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664512008"/>
        <c:axId val="664512400"/>
      </c:lineChart>
      <c:dateAx>
        <c:axId val="664512008"/>
        <c:scaling>
          <c:orientation val="minMax"/>
        </c:scaling>
        <c:delete val="1"/>
        <c:axPos val="b"/>
        <c:numFmt formatCode="ge" sourceLinked="1"/>
        <c:majorTickMark val="none"/>
        <c:minorTickMark val="none"/>
        <c:tickLblPos val="none"/>
        <c:crossAx val="664512400"/>
        <c:crosses val="autoZero"/>
        <c:auto val="1"/>
        <c:lblOffset val="100"/>
        <c:baseTimeUnit val="years"/>
      </c:dateAx>
      <c:valAx>
        <c:axId val="6645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2154.9499999999998</c:v>
                </c:pt>
                <c:pt idx="1">
                  <c:v>2145.33</c:v>
                </c:pt>
                <c:pt idx="2">
                  <c:v>2125.02</c:v>
                </c:pt>
                <c:pt idx="3">
                  <c:v>2090.5</c:v>
                </c:pt>
                <c:pt idx="4">
                  <c:v>2026.83</c:v>
                </c:pt>
              </c:numCache>
            </c:numRef>
          </c:val>
        </c:ser>
        <c:dLbls>
          <c:showLegendKey val="0"/>
          <c:showVal val="0"/>
          <c:showCatName val="0"/>
          <c:showSerName val="0"/>
          <c:showPercent val="0"/>
          <c:showBubbleSize val="0"/>
        </c:dLbls>
        <c:gapWidth val="150"/>
        <c:axId val="492548384"/>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92548384"/>
        <c:axId val="492549168"/>
      </c:lineChart>
      <c:dateAx>
        <c:axId val="492548384"/>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35.700000000000003</c:v>
                </c:pt>
                <c:pt idx="1">
                  <c:v>35.4</c:v>
                </c:pt>
                <c:pt idx="2">
                  <c:v>33.28</c:v>
                </c:pt>
                <c:pt idx="3">
                  <c:v>32.42</c:v>
                </c:pt>
                <c:pt idx="4">
                  <c:v>31.88</c:v>
                </c:pt>
              </c:numCache>
            </c:numRef>
          </c:val>
        </c:ser>
        <c:dLbls>
          <c:showLegendKey val="0"/>
          <c:showVal val="0"/>
          <c:showCatName val="0"/>
          <c:showSerName val="0"/>
          <c:showPercent val="0"/>
          <c:showBubbleSize val="0"/>
        </c:dLbls>
        <c:gapWidth val="150"/>
        <c:axId val="492549560"/>
        <c:axId val="4925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92549560"/>
        <c:axId val="492550344"/>
      </c:lineChart>
      <c:dateAx>
        <c:axId val="492549560"/>
        <c:scaling>
          <c:orientation val="minMax"/>
        </c:scaling>
        <c:delete val="1"/>
        <c:axPos val="b"/>
        <c:numFmt formatCode="ge" sourceLinked="1"/>
        <c:majorTickMark val="none"/>
        <c:minorTickMark val="none"/>
        <c:tickLblPos val="none"/>
        <c:crossAx val="492550344"/>
        <c:crosses val="autoZero"/>
        <c:auto val="1"/>
        <c:lblOffset val="100"/>
        <c:baseTimeUnit val="years"/>
      </c:dateAx>
      <c:valAx>
        <c:axId val="4925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440.98</c:v>
                </c:pt>
                <c:pt idx="1">
                  <c:v>446.27</c:v>
                </c:pt>
                <c:pt idx="2">
                  <c:v>475</c:v>
                </c:pt>
                <c:pt idx="3">
                  <c:v>481.58</c:v>
                </c:pt>
                <c:pt idx="4">
                  <c:v>490.85</c:v>
                </c:pt>
              </c:numCache>
            </c:numRef>
          </c:val>
        </c:ser>
        <c:dLbls>
          <c:showLegendKey val="0"/>
          <c:showVal val="0"/>
          <c:showCatName val="0"/>
          <c:showSerName val="0"/>
          <c:showPercent val="0"/>
          <c:showBubbleSize val="0"/>
        </c:dLbls>
        <c:gapWidth val="150"/>
        <c:axId val="202185848"/>
        <c:axId val="201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02185848"/>
        <c:axId val="201078904"/>
      </c:lineChart>
      <c:dateAx>
        <c:axId val="202185848"/>
        <c:scaling>
          <c:orientation val="minMax"/>
        </c:scaling>
        <c:delete val="1"/>
        <c:axPos val="b"/>
        <c:numFmt formatCode="ge" sourceLinked="1"/>
        <c:majorTickMark val="none"/>
        <c:minorTickMark val="none"/>
        <c:tickLblPos val="none"/>
        <c:crossAx val="201078904"/>
        <c:crosses val="autoZero"/>
        <c:auto val="1"/>
        <c:lblOffset val="100"/>
        <c:baseTimeUnit val="years"/>
      </c:dateAx>
      <c:valAx>
        <c:axId val="2010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岡山県　岡山市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F2</v>
      </c>
      <c r="X8" s="79"/>
      <c r="Y8" s="79"/>
      <c r="Z8" s="79"/>
      <c r="AA8" s="79"/>
      <c r="AB8" s="79"/>
      <c r="AC8" s="79"/>
      <c r="AD8" s="80" t="s">
        <v>122</v>
      </c>
      <c r="AE8" s="80"/>
      <c r="AF8" s="80"/>
      <c r="AG8" s="80"/>
      <c r="AH8" s="80"/>
      <c r="AI8" s="80"/>
      <c r="AJ8" s="80"/>
      <c r="AK8" s="4"/>
      <c r="AL8" s="74">
        <f>データ!S6</f>
        <v>708652</v>
      </c>
      <c r="AM8" s="74"/>
      <c r="AN8" s="74"/>
      <c r="AO8" s="74"/>
      <c r="AP8" s="74"/>
      <c r="AQ8" s="74"/>
      <c r="AR8" s="74"/>
      <c r="AS8" s="74"/>
      <c r="AT8" s="73">
        <f>データ!T6</f>
        <v>789.95</v>
      </c>
      <c r="AU8" s="73"/>
      <c r="AV8" s="73"/>
      <c r="AW8" s="73"/>
      <c r="AX8" s="73"/>
      <c r="AY8" s="73"/>
      <c r="AZ8" s="73"/>
      <c r="BA8" s="73"/>
      <c r="BB8" s="73">
        <f>データ!U6</f>
        <v>897.08</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36.85</v>
      </c>
      <c r="J10" s="73"/>
      <c r="K10" s="73"/>
      <c r="L10" s="73"/>
      <c r="M10" s="73"/>
      <c r="N10" s="73"/>
      <c r="O10" s="73"/>
      <c r="P10" s="73">
        <f>データ!P6</f>
        <v>1.07</v>
      </c>
      <c r="Q10" s="73"/>
      <c r="R10" s="73"/>
      <c r="S10" s="73"/>
      <c r="T10" s="73"/>
      <c r="U10" s="73"/>
      <c r="V10" s="73"/>
      <c r="W10" s="73">
        <f>データ!Q6</f>
        <v>94.84</v>
      </c>
      <c r="X10" s="73"/>
      <c r="Y10" s="73"/>
      <c r="Z10" s="73"/>
      <c r="AA10" s="73"/>
      <c r="AB10" s="73"/>
      <c r="AC10" s="73"/>
      <c r="AD10" s="74">
        <f>データ!R6</f>
        <v>2957</v>
      </c>
      <c r="AE10" s="74"/>
      <c r="AF10" s="74"/>
      <c r="AG10" s="74"/>
      <c r="AH10" s="74"/>
      <c r="AI10" s="74"/>
      <c r="AJ10" s="74"/>
      <c r="AK10" s="2"/>
      <c r="AL10" s="74">
        <f>データ!V6</f>
        <v>7547</v>
      </c>
      <c r="AM10" s="74"/>
      <c r="AN10" s="74"/>
      <c r="AO10" s="74"/>
      <c r="AP10" s="74"/>
      <c r="AQ10" s="74"/>
      <c r="AR10" s="74"/>
      <c r="AS10" s="74"/>
      <c r="AT10" s="73">
        <f>データ!W6</f>
        <v>2.34</v>
      </c>
      <c r="AU10" s="73"/>
      <c r="AV10" s="73"/>
      <c r="AW10" s="73"/>
      <c r="AX10" s="73"/>
      <c r="AY10" s="73"/>
      <c r="AZ10" s="73"/>
      <c r="BA10" s="73"/>
      <c r="BB10" s="73">
        <f>データ!X6</f>
        <v>3225.21</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331007</v>
      </c>
      <c r="D6" s="34">
        <f t="shared" si="3"/>
        <v>46</v>
      </c>
      <c r="E6" s="34">
        <f t="shared" si="3"/>
        <v>17</v>
      </c>
      <c r="F6" s="34">
        <f t="shared" si="3"/>
        <v>5</v>
      </c>
      <c r="G6" s="34">
        <f t="shared" si="3"/>
        <v>0</v>
      </c>
      <c r="H6" s="34" t="str">
        <f t="shared" si="3"/>
        <v>岡山県　岡山市</v>
      </c>
      <c r="I6" s="34" t="str">
        <f t="shared" si="3"/>
        <v>法適用</v>
      </c>
      <c r="J6" s="34" t="str">
        <f t="shared" si="3"/>
        <v>下水道事業</v>
      </c>
      <c r="K6" s="34" t="str">
        <f t="shared" si="3"/>
        <v>農業集落排水</v>
      </c>
      <c r="L6" s="34" t="str">
        <f t="shared" si="3"/>
        <v>F2</v>
      </c>
      <c r="M6" s="34">
        <f t="shared" si="3"/>
        <v>0</v>
      </c>
      <c r="N6" s="35" t="str">
        <f t="shared" si="3"/>
        <v>-</v>
      </c>
      <c r="O6" s="35">
        <f t="shared" si="3"/>
        <v>36.85</v>
      </c>
      <c r="P6" s="35">
        <f t="shared" si="3"/>
        <v>1.07</v>
      </c>
      <c r="Q6" s="35">
        <f t="shared" si="3"/>
        <v>94.84</v>
      </c>
      <c r="R6" s="35">
        <f t="shared" si="3"/>
        <v>2957</v>
      </c>
      <c r="S6" s="35">
        <f t="shared" si="3"/>
        <v>708652</v>
      </c>
      <c r="T6" s="35">
        <f t="shared" si="3"/>
        <v>789.95</v>
      </c>
      <c r="U6" s="35">
        <f t="shared" si="3"/>
        <v>897.08</v>
      </c>
      <c r="V6" s="35">
        <f t="shared" si="3"/>
        <v>7547</v>
      </c>
      <c r="W6" s="35">
        <f t="shared" si="3"/>
        <v>2.34</v>
      </c>
      <c r="X6" s="35">
        <f t="shared" si="3"/>
        <v>3225.21</v>
      </c>
      <c r="Y6" s="36">
        <f>IF(Y7="",NA(),Y7)</f>
        <v>100.03</v>
      </c>
      <c r="Z6" s="36">
        <f t="shared" ref="Z6:AH6" si="4">IF(Z7="",NA(),Z7)</f>
        <v>100.03</v>
      </c>
      <c r="AA6" s="36">
        <f t="shared" si="4"/>
        <v>100.06</v>
      </c>
      <c r="AB6" s="36">
        <f t="shared" si="4"/>
        <v>99.84</v>
      </c>
      <c r="AC6" s="36">
        <f t="shared" si="4"/>
        <v>99.99</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102.41</v>
      </c>
      <c r="AV6" s="36">
        <f t="shared" ref="AV6:BD6" si="6">IF(AV7="",NA(),AV7)</f>
        <v>102.51</v>
      </c>
      <c r="AW6" s="36">
        <f t="shared" si="6"/>
        <v>17.34</v>
      </c>
      <c r="AX6" s="36">
        <f t="shared" si="6"/>
        <v>18.66</v>
      </c>
      <c r="AY6" s="36">
        <f t="shared" si="6"/>
        <v>25.99</v>
      </c>
      <c r="AZ6" s="36">
        <f t="shared" si="6"/>
        <v>162.52000000000001</v>
      </c>
      <c r="BA6" s="36">
        <f t="shared" si="6"/>
        <v>124.2</v>
      </c>
      <c r="BB6" s="36">
        <f t="shared" si="6"/>
        <v>33.03</v>
      </c>
      <c r="BC6" s="36">
        <f t="shared" si="6"/>
        <v>29.45</v>
      </c>
      <c r="BD6" s="36">
        <f t="shared" si="6"/>
        <v>31.84</v>
      </c>
      <c r="BE6" s="35" t="str">
        <f>IF(BE7="","",IF(BE7="-","【-】","【"&amp;SUBSTITUTE(TEXT(BE7,"#,##0.00"),"-","△")&amp;"】"))</f>
        <v>【34.54】</v>
      </c>
      <c r="BF6" s="36">
        <f>IF(BF7="",NA(),BF7)</f>
        <v>2154.9499999999998</v>
      </c>
      <c r="BG6" s="36">
        <f t="shared" ref="BG6:BO6" si="7">IF(BG7="",NA(),BG7)</f>
        <v>2145.33</v>
      </c>
      <c r="BH6" s="36">
        <f t="shared" si="7"/>
        <v>2125.02</v>
      </c>
      <c r="BI6" s="36">
        <f t="shared" si="7"/>
        <v>2090.5</v>
      </c>
      <c r="BJ6" s="36">
        <f t="shared" si="7"/>
        <v>2026.83</v>
      </c>
      <c r="BK6" s="36">
        <f t="shared" si="7"/>
        <v>1197.82</v>
      </c>
      <c r="BL6" s="36">
        <f t="shared" si="7"/>
        <v>1126.77</v>
      </c>
      <c r="BM6" s="36">
        <f t="shared" si="7"/>
        <v>1044.8</v>
      </c>
      <c r="BN6" s="36">
        <f t="shared" si="7"/>
        <v>1081.8</v>
      </c>
      <c r="BO6" s="36">
        <f t="shared" si="7"/>
        <v>974.93</v>
      </c>
      <c r="BP6" s="35" t="str">
        <f>IF(BP7="","",IF(BP7="-","【-】","【"&amp;SUBSTITUTE(TEXT(BP7,"#,##0.00"),"-","△")&amp;"】"))</f>
        <v>【914.53】</v>
      </c>
      <c r="BQ6" s="36">
        <f>IF(BQ7="",NA(),BQ7)</f>
        <v>35.700000000000003</v>
      </c>
      <c r="BR6" s="36">
        <f t="shared" ref="BR6:BZ6" si="8">IF(BR7="",NA(),BR7)</f>
        <v>35.4</v>
      </c>
      <c r="BS6" s="36">
        <f t="shared" si="8"/>
        <v>33.28</v>
      </c>
      <c r="BT6" s="36">
        <f t="shared" si="8"/>
        <v>32.42</v>
      </c>
      <c r="BU6" s="36">
        <f t="shared" si="8"/>
        <v>31.88</v>
      </c>
      <c r="BV6" s="36">
        <f t="shared" si="8"/>
        <v>51.03</v>
      </c>
      <c r="BW6" s="36">
        <f t="shared" si="8"/>
        <v>50.9</v>
      </c>
      <c r="BX6" s="36">
        <f t="shared" si="8"/>
        <v>50.82</v>
      </c>
      <c r="BY6" s="36">
        <f t="shared" si="8"/>
        <v>52.19</v>
      </c>
      <c r="BZ6" s="36">
        <f t="shared" si="8"/>
        <v>55.32</v>
      </c>
      <c r="CA6" s="35" t="str">
        <f>IF(CA7="","",IF(CA7="-","【-】","【"&amp;SUBSTITUTE(TEXT(CA7,"#,##0.00"),"-","△")&amp;"】"))</f>
        <v>【55.73】</v>
      </c>
      <c r="CB6" s="36">
        <f>IF(CB7="",NA(),CB7)</f>
        <v>440.98</v>
      </c>
      <c r="CC6" s="36">
        <f t="shared" ref="CC6:CK6" si="9">IF(CC7="",NA(),CC7)</f>
        <v>446.27</v>
      </c>
      <c r="CD6" s="36">
        <f t="shared" si="9"/>
        <v>475</v>
      </c>
      <c r="CE6" s="36">
        <f t="shared" si="9"/>
        <v>481.58</v>
      </c>
      <c r="CF6" s="36">
        <f t="shared" si="9"/>
        <v>490.85</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55.03</v>
      </c>
      <c r="CN6" s="36">
        <f t="shared" ref="CN6:CV6" si="10">IF(CN7="",NA(),CN7)</f>
        <v>54.21</v>
      </c>
      <c r="CO6" s="36">
        <f t="shared" si="10"/>
        <v>53.35</v>
      </c>
      <c r="CP6" s="36">
        <f t="shared" si="10"/>
        <v>53.08</v>
      </c>
      <c r="CQ6" s="36">
        <f t="shared" si="10"/>
        <v>53.24</v>
      </c>
      <c r="CR6" s="36">
        <f t="shared" si="10"/>
        <v>54.74</v>
      </c>
      <c r="CS6" s="36">
        <f t="shared" si="10"/>
        <v>53.78</v>
      </c>
      <c r="CT6" s="36">
        <f t="shared" si="10"/>
        <v>53.24</v>
      </c>
      <c r="CU6" s="36">
        <f t="shared" si="10"/>
        <v>52.31</v>
      </c>
      <c r="CV6" s="36">
        <f t="shared" si="10"/>
        <v>60.65</v>
      </c>
      <c r="CW6" s="35" t="str">
        <f>IF(CW7="","",IF(CW7="-","【-】","【"&amp;SUBSTITUTE(TEXT(CW7,"#,##0.00"),"-","△")&amp;"】"))</f>
        <v>【59.15】</v>
      </c>
      <c r="CX6" s="36">
        <f>IF(CX7="",NA(),CX7)</f>
        <v>92.54</v>
      </c>
      <c r="CY6" s="36">
        <f t="shared" ref="CY6:DG6" si="11">IF(CY7="",NA(),CY7)</f>
        <v>92.5</v>
      </c>
      <c r="CZ6" s="36">
        <f t="shared" si="11"/>
        <v>92.51</v>
      </c>
      <c r="DA6" s="36">
        <f t="shared" si="11"/>
        <v>92.89</v>
      </c>
      <c r="DB6" s="36">
        <f t="shared" si="11"/>
        <v>93.18</v>
      </c>
      <c r="DC6" s="36">
        <f t="shared" si="11"/>
        <v>83.88</v>
      </c>
      <c r="DD6" s="36">
        <f t="shared" si="11"/>
        <v>84.06</v>
      </c>
      <c r="DE6" s="36">
        <f t="shared" si="11"/>
        <v>84.07</v>
      </c>
      <c r="DF6" s="36">
        <f t="shared" si="11"/>
        <v>84.32</v>
      </c>
      <c r="DG6" s="36">
        <f t="shared" si="11"/>
        <v>84.58</v>
      </c>
      <c r="DH6" s="35" t="str">
        <f>IF(DH7="","",IF(DH7="-","【-】","【"&amp;SUBSTITUTE(TEXT(DH7,"#,##0.00"),"-","△")&amp;"】"))</f>
        <v>【85.01】</v>
      </c>
      <c r="DI6" s="36">
        <f>IF(DI7="",NA(),DI7)</f>
        <v>5.46</v>
      </c>
      <c r="DJ6" s="36">
        <f t="shared" ref="DJ6:DR6" si="12">IF(DJ7="",NA(),DJ7)</f>
        <v>6.95</v>
      </c>
      <c r="DK6" s="36">
        <f t="shared" si="12"/>
        <v>16.97</v>
      </c>
      <c r="DL6" s="36">
        <f t="shared" si="12"/>
        <v>19.86</v>
      </c>
      <c r="DM6" s="36">
        <f t="shared" si="12"/>
        <v>22.74</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331007</v>
      </c>
      <c r="D7" s="38">
        <v>46</v>
      </c>
      <c r="E7" s="38">
        <v>17</v>
      </c>
      <c r="F7" s="38">
        <v>5</v>
      </c>
      <c r="G7" s="38">
        <v>0</v>
      </c>
      <c r="H7" s="38" t="s">
        <v>108</v>
      </c>
      <c r="I7" s="38" t="s">
        <v>109</v>
      </c>
      <c r="J7" s="38" t="s">
        <v>110</v>
      </c>
      <c r="K7" s="38" t="s">
        <v>111</v>
      </c>
      <c r="L7" s="38" t="s">
        <v>112</v>
      </c>
      <c r="M7" s="38"/>
      <c r="N7" s="39" t="s">
        <v>113</v>
      </c>
      <c r="O7" s="39">
        <v>36.85</v>
      </c>
      <c r="P7" s="39">
        <v>1.07</v>
      </c>
      <c r="Q7" s="39">
        <v>94.84</v>
      </c>
      <c r="R7" s="39">
        <v>2957</v>
      </c>
      <c r="S7" s="39">
        <v>708652</v>
      </c>
      <c r="T7" s="39">
        <v>789.95</v>
      </c>
      <c r="U7" s="39">
        <v>897.08</v>
      </c>
      <c r="V7" s="39">
        <v>7547</v>
      </c>
      <c r="W7" s="39">
        <v>2.34</v>
      </c>
      <c r="X7" s="39">
        <v>3225.21</v>
      </c>
      <c r="Y7" s="39">
        <v>100.03</v>
      </c>
      <c r="Z7" s="39">
        <v>100.03</v>
      </c>
      <c r="AA7" s="39">
        <v>100.06</v>
      </c>
      <c r="AB7" s="39">
        <v>99.84</v>
      </c>
      <c r="AC7" s="39">
        <v>99.99</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102.41</v>
      </c>
      <c r="AV7" s="39">
        <v>102.51</v>
      </c>
      <c r="AW7" s="39">
        <v>17.34</v>
      </c>
      <c r="AX7" s="39">
        <v>18.66</v>
      </c>
      <c r="AY7" s="39">
        <v>25.99</v>
      </c>
      <c r="AZ7" s="39">
        <v>162.52000000000001</v>
      </c>
      <c r="BA7" s="39">
        <v>124.2</v>
      </c>
      <c r="BB7" s="39">
        <v>33.03</v>
      </c>
      <c r="BC7" s="39">
        <v>29.45</v>
      </c>
      <c r="BD7" s="39">
        <v>31.84</v>
      </c>
      <c r="BE7" s="39">
        <v>34.54</v>
      </c>
      <c r="BF7" s="39">
        <v>2154.9499999999998</v>
      </c>
      <c r="BG7" s="39">
        <v>2145.33</v>
      </c>
      <c r="BH7" s="39">
        <v>2125.02</v>
      </c>
      <c r="BI7" s="39">
        <v>2090.5</v>
      </c>
      <c r="BJ7" s="39">
        <v>2026.83</v>
      </c>
      <c r="BK7" s="39">
        <v>1197.82</v>
      </c>
      <c r="BL7" s="39">
        <v>1126.77</v>
      </c>
      <c r="BM7" s="39">
        <v>1044.8</v>
      </c>
      <c r="BN7" s="39">
        <v>1081.8</v>
      </c>
      <c r="BO7" s="39">
        <v>974.93</v>
      </c>
      <c r="BP7" s="39">
        <v>914.53</v>
      </c>
      <c r="BQ7" s="39">
        <v>35.700000000000003</v>
      </c>
      <c r="BR7" s="39">
        <v>35.4</v>
      </c>
      <c r="BS7" s="39">
        <v>33.28</v>
      </c>
      <c r="BT7" s="39">
        <v>32.42</v>
      </c>
      <c r="BU7" s="39">
        <v>31.88</v>
      </c>
      <c r="BV7" s="39">
        <v>51.03</v>
      </c>
      <c r="BW7" s="39">
        <v>50.9</v>
      </c>
      <c r="BX7" s="39">
        <v>50.82</v>
      </c>
      <c r="BY7" s="39">
        <v>52.19</v>
      </c>
      <c r="BZ7" s="39">
        <v>55.32</v>
      </c>
      <c r="CA7" s="39">
        <v>55.73</v>
      </c>
      <c r="CB7" s="39">
        <v>440.98</v>
      </c>
      <c r="CC7" s="39">
        <v>446.27</v>
      </c>
      <c r="CD7" s="39">
        <v>475</v>
      </c>
      <c r="CE7" s="39">
        <v>481.58</v>
      </c>
      <c r="CF7" s="39">
        <v>490.85</v>
      </c>
      <c r="CG7" s="39">
        <v>289.60000000000002</v>
      </c>
      <c r="CH7" s="39">
        <v>293.27</v>
      </c>
      <c r="CI7" s="39">
        <v>300.52</v>
      </c>
      <c r="CJ7" s="39">
        <v>296.14</v>
      </c>
      <c r="CK7" s="39">
        <v>283.17</v>
      </c>
      <c r="CL7" s="39">
        <v>276.77999999999997</v>
      </c>
      <c r="CM7" s="39">
        <v>55.03</v>
      </c>
      <c r="CN7" s="39">
        <v>54.21</v>
      </c>
      <c r="CO7" s="39">
        <v>53.35</v>
      </c>
      <c r="CP7" s="39">
        <v>53.08</v>
      </c>
      <c r="CQ7" s="39">
        <v>53.24</v>
      </c>
      <c r="CR7" s="39">
        <v>54.74</v>
      </c>
      <c r="CS7" s="39">
        <v>53.78</v>
      </c>
      <c r="CT7" s="39">
        <v>53.24</v>
      </c>
      <c r="CU7" s="39">
        <v>52.31</v>
      </c>
      <c r="CV7" s="39">
        <v>60.65</v>
      </c>
      <c r="CW7" s="39">
        <v>59.15</v>
      </c>
      <c r="CX7" s="39">
        <v>92.54</v>
      </c>
      <c r="CY7" s="39">
        <v>92.5</v>
      </c>
      <c r="CZ7" s="39">
        <v>92.51</v>
      </c>
      <c r="DA7" s="39">
        <v>92.89</v>
      </c>
      <c r="DB7" s="39">
        <v>93.18</v>
      </c>
      <c r="DC7" s="39">
        <v>83.88</v>
      </c>
      <c r="DD7" s="39">
        <v>84.06</v>
      </c>
      <c r="DE7" s="39">
        <v>84.07</v>
      </c>
      <c r="DF7" s="39">
        <v>84.32</v>
      </c>
      <c r="DG7" s="39">
        <v>84.58</v>
      </c>
      <c r="DH7" s="39">
        <v>85.01</v>
      </c>
      <c r="DI7" s="39">
        <v>5.46</v>
      </c>
      <c r="DJ7" s="39">
        <v>6.95</v>
      </c>
      <c r="DK7" s="39">
        <v>16.97</v>
      </c>
      <c r="DL7" s="39">
        <v>19.86</v>
      </c>
      <c r="DM7" s="39">
        <v>22.74</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2017-12-25T01:58:54Z</dcterms:created>
  <dcterms:modified xsi:type="dcterms:W3CDTF">2018-02-22T15:17:48Z</dcterms:modified>
  <cp:category/>
</cp:coreProperties>
</file>