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P10" i="4"/>
  <c r="AT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<sst xmlns="http://schemas.openxmlformats.org/spreadsheetml/2006/main" count="240" uniqueCount="126">
  <si>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</si>
  <si>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</si>
  <si>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</si>
  <si>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</si>
  <si>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</si>
  <si>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</si>
  <si>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</si>
  <si>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</si>
  <si>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</si>
  <si>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</si>
  <si>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</si>
  <si>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</si>
  <si>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</si>
  <si>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</si>
  <si>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</si>
  <si>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</si>
  <si>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</si>
  <si>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</si>
  <si>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</si>
  <si>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</si>
  <si>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</si>
  <si>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</si>
  <si>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</si>
  <si>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</si>
  <si>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</si>
  <si>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</si>
  <si>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</si>
  <si>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</si>
  <si>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</si>
  <si>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</si>
  <si>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</si>
  <si>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</si>
  <si>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</si>
  <si>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</si>
  <si>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</si>
  <si>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</si>
  <si>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</si>
  <si>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</si>
  <si>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</si>
  <si>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</si>
  <si>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</si>
  <si>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</si>
  <si>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</si>
  <si>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</si>
  <si>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</si>
  <si>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</si>
  <si>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</si>
  <si>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</si>
  <si>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</si>
  <si>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</si>
  <si>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</si>
  <si>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</si>
  <si>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</si>
  <si>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</si>
  <si>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</si>
  <si>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</si>
  <si>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</si>
  <si>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</si>
  <si>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</si>
  <si>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</si>
  <si>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</si>
  <si>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</si>
  <si>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</si>
  <si>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</si>
  <si>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</si>
  <si>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</si>
  <si>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</si>
  <si>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</si>
  <si>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</si>
  <si>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</si>
  <si>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</si>
  <si>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</si>
  <si>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</si>
  <si>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</si>
  <si>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</si>
  <si>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</si>
  <si>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</si>
  <si>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</si>
  <si>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</si>
  <si>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</si>
  <si>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</si>
  <si>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</si>
  <si>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</si>
  <si>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</si>
  <si>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</si>
  <si>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</si>
  <si>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</si>
  <si>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</si>
  <si>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</si>
  <si>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</si>
  <si>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</si>
  <si>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</si>
  <si>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</si>
  <si>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</si>
  <si>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</si>
  <si>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</si>
  <si>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</si>
  <si>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</si>
  <si>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</si>
  <si>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</si>
  <si>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</si>
  <si>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</si>
  <si>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</si>
  <si>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</si>
  <si>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</si>
  <si>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</si>
  <si>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</si>
  <si>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</si>
  <si>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</si>
  <si>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</si>
  <si>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熊本市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</si>
  <si>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</si>
  <si>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</si>
  <si>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</si>
  <si>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</si>
  <si>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</si>
  <si>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</si>
  <si>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</si>
  <si>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</si>
  <si>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</si>
  <si>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</si>
  <si>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</si>
  <si>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</si>
  <si>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管渠の耐用年数は概ね50年となっており、各施設は供用開始から15年程度しか経過しておらず、概ね良好である。</t>
    <rPh sb="0" eb="1">
      <t>クダ</t>
    </rPh>
    <rPh sb="1" eb="2">
      <t>キョ</t>
    </rPh>
    <rPh sb="3" eb="5">
      <t>タイヨウ</t>
    </rPh>
    <rPh sb="5" eb="7">
      <t>ネンスウ</t>
    </rPh>
    <rPh sb="8" eb="9">
      <t>オオム</t>
    </rPh>
    <rPh sb="12" eb="13">
      <t>ネン</t>
    </rPh>
    <rPh sb="20" eb="21">
      <t>カク</t>
    </rPh>
    <rPh sb="21" eb="23">
      <t>シセツ</t>
    </rPh>
    <rPh sb="24" eb="26">
      <t>キョウヨウ</t>
    </rPh>
    <rPh sb="26" eb="28">
      <t>カイシ</t>
    </rPh>
    <rPh sb="32" eb="33">
      <t>ネン</t>
    </rPh>
    <rPh sb="33" eb="35">
      <t>テイド</t>
    </rPh>
    <rPh sb="37" eb="39">
      <t>ケイカ</t>
    </rPh>
    <rPh sb="45" eb="46">
      <t>オオム</t>
    </rPh>
    <rPh sb="47" eb="49">
      <t>リョウコウ</t>
    </rPh>
    <phoneticPr fontId="7"/>
  </si>
  <si>
    <t>①収益的収支比率については、過去の決算においては均衡していたものの、平成28年度は、熊本地震に係る災害減免により総収益額が減少したことや、災害復旧経費が発生したことにより総費用が増加したことから、収支が悪化したもの。
⑦施設利用率については、熊本地震による利用者の利用休止や廃止等の影響により減少したもの。</t>
    <rPh sb="14" eb="16">
      <t>カコ</t>
    </rPh>
    <rPh sb="17" eb="19">
      <t>ケッサン</t>
    </rPh>
    <rPh sb="24" eb="26">
      <t>キンコウ</t>
    </rPh>
    <rPh sb="34" eb="36">
      <t>ヘイセイ</t>
    </rPh>
    <rPh sb="38" eb="40">
      <t>ネンド</t>
    </rPh>
    <rPh sb="42" eb="44">
      <t>クマモト</t>
    </rPh>
    <rPh sb="44" eb="46">
      <t>ジシン</t>
    </rPh>
    <rPh sb="47" eb="48">
      <t>カカ</t>
    </rPh>
    <rPh sb="49" eb="51">
      <t>サイガイ</t>
    </rPh>
    <rPh sb="51" eb="53">
      <t>ゲンメン</t>
    </rPh>
    <rPh sb="56" eb="59">
      <t>ソウシュウエキ</t>
    </rPh>
    <rPh sb="59" eb="60">
      <t>ガク</t>
    </rPh>
    <rPh sb="61" eb="63">
      <t>ゲンショウ</t>
    </rPh>
    <rPh sb="69" eb="71">
      <t>サイガイ</t>
    </rPh>
    <rPh sb="71" eb="73">
      <t>フッキュウ</t>
    </rPh>
    <rPh sb="73" eb="75">
      <t>ケイヒ</t>
    </rPh>
    <rPh sb="76" eb="78">
      <t>ハッセイ</t>
    </rPh>
    <rPh sb="85" eb="88">
      <t>ソウヒヨウ</t>
    </rPh>
    <rPh sb="89" eb="90">
      <t>ゾウ</t>
    </rPh>
    <rPh sb="90" eb="91">
      <t>カ</t>
    </rPh>
    <rPh sb="111" eb="113">
      <t>シセツ</t>
    </rPh>
    <rPh sb="113" eb="116">
      <t>リヨウリツ</t>
    </rPh>
    <rPh sb="122" eb="124">
      <t>クマモト</t>
    </rPh>
    <rPh sb="124" eb="126">
      <t>ジシン</t>
    </rPh>
    <rPh sb="129" eb="132">
      <t>リヨウシャ</t>
    </rPh>
    <rPh sb="133" eb="135">
      <t>リヨウ</t>
    </rPh>
    <rPh sb="135" eb="137">
      <t>キュウシ</t>
    </rPh>
    <rPh sb="138" eb="140">
      <t>ハイシ</t>
    </rPh>
    <rPh sb="140" eb="141">
      <t>トウ</t>
    </rPh>
    <rPh sb="142" eb="144">
      <t>エイキョウ</t>
    </rPh>
    <rPh sb="147" eb="149">
      <t>ゲンショウ</t>
    </rPh>
    <phoneticPr fontId="7"/>
  </si>
  <si>
    <t>平成28年度については、熊本地震の影響により、施設の利用率が減少するとともに、単年度で収支が悪化した。
今後も引き続き、効率的な運営に努める。</t>
    <rPh sb="0" eb="2">
      <t>ヘイセイ</t>
    </rPh>
    <rPh sb="4" eb="6">
      <t>ネンド</t>
    </rPh>
    <rPh sb="12" eb="14">
      <t>クマモト</t>
    </rPh>
    <rPh sb="14" eb="16">
      <t>ジシン</t>
    </rPh>
    <rPh sb="17" eb="19">
      <t>エイキョウ</t>
    </rPh>
    <rPh sb="23" eb="25">
      <t>シセツ</t>
    </rPh>
    <rPh sb="26" eb="29">
      <t>リヨウリツ</t>
    </rPh>
    <rPh sb="30" eb="32">
      <t>ゲンショウ</t>
    </rPh>
    <rPh sb="52" eb="54">
      <t>コンゴ</t>
    </rPh>
    <rPh sb="55" eb="56">
      <t>ヒ</t>
    </rPh>
    <rPh sb="57" eb="58">
      <t>ツヅ</t>
    </rPh>
    <rPh sb="60" eb="63">
      <t>コウリツテキ</t>
    </rPh>
    <rPh sb="64" eb="66">
      <t>ウンエイ</t>
    </rPh>
    <rPh sb="67" eb="68">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</si>
</sst>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253944"/>
        <c:axId val="504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04253944"/>
        <c:axId val="504254336"/>
      </c:lineChart>
      <c:dateAx>
        <c:axId val="504253944"/>
        <c:scaling>
          <c:orientation val="minMax"/>
        </c:scaling>
        <c:delete val="1"/>
        <c:axPos val="b"/>
        <c:numFmt formatCode="ge" sourceLinked="1"/>
        <c:majorTickMark val="none"/>
        <c:minorTickMark val="none"/>
        <c:tickLblPos val="none"/>
        <c:crossAx val="504254336"/>
        <c:crosses val="autoZero"/>
        <c:auto val="1"/>
        <c:lblOffset val="100"/>
        <c:baseTimeUnit val="years"/>
      </c:dateAx>
      <c:valAx>
        <c:axId val="5042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53.6</c:v>
                </c:pt>
                <c:pt idx="1">
                  <c:v>52.99</c:v>
                </c:pt>
                <c:pt idx="2">
                  <c:v>61.89</c:v>
                </c:pt>
                <c:pt idx="3">
                  <c:v>61.96</c:v>
                </c:pt>
                <c:pt idx="4">
                  <c:v>48.85</c:v>
                </c:pt>
              </c:numCache>
            </c:numRef>
          </c:val>
        </c:ser>
        <c:dLbls>
          <c:showLegendKey val="0"/>
          <c:showVal val="0"/>
          <c:showCatName val="0"/>
          <c:showSerName val="0"/>
          <c:showPercent val="0"/>
          <c:showBubbleSize val="0"/>
        </c:dLbls>
        <c:gapWidth val="150"/>
        <c:axId val="654508128"/>
        <c:axId val="65450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654508128"/>
        <c:axId val="654508520"/>
      </c:lineChart>
      <c:dateAx>
        <c:axId val="654508128"/>
        <c:scaling>
          <c:orientation val="minMax"/>
        </c:scaling>
        <c:delete val="1"/>
        <c:axPos val="b"/>
        <c:numFmt formatCode="ge" sourceLinked="1"/>
        <c:majorTickMark val="none"/>
        <c:minorTickMark val="none"/>
        <c:tickLblPos val="none"/>
        <c:crossAx val="654508520"/>
        <c:crosses val="autoZero"/>
        <c:auto val="1"/>
        <c:lblOffset val="100"/>
        <c:baseTimeUnit val="years"/>
      </c:dateAx>
      <c:valAx>
        <c:axId val="65450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72.92</c:v>
                </c:pt>
                <c:pt idx="1">
                  <c:v>73.930000000000007</c:v>
                </c:pt>
                <c:pt idx="2">
                  <c:v>69.16</c:v>
                </c:pt>
                <c:pt idx="3">
                  <c:v>70.73</c:v>
                </c:pt>
                <c:pt idx="4">
                  <c:v>65.63</c:v>
                </c:pt>
              </c:numCache>
            </c:numRef>
          </c:val>
        </c:ser>
        <c:dLbls>
          <c:showLegendKey val="0"/>
          <c:showVal val="0"/>
          <c:showCatName val="0"/>
          <c:showSerName val="0"/>
          <c:showPercent val="0"/>
          <c:showBubbleSize val="0"/>
        </c:dLbls>
        <c:gapWidth val="150"/>
        <c:axId val="654509696"/>
        <c:axId val="65451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654509696"/>
        <c:axId val="654510088"/>
      </c:lineChart>
      <c:dateAx>
        <c:axId val="654509696"/>
        <c:scaling>
          <c:orientation val="minMax"/>
        </c:scaling>
        <c:delete val="1"/>
        <c:axPos val="b"/>
        <c:numFmt formatCode="ge" sourceLinked="1"/>
        <c:majorTickMark val="none"/>
        <c:minorTickMark val="none"/>
        <c:tickLblPos val="none"/>
        <c:crossAx val="654510088"/>
        <c:crosses val="autoZero"/>
        <c:auto val="1"/>
        <c:lblOffset val="100"/>
        <c:baseTimeUnit val="years"/>
      </c:dateAx>
      <c:valAx>
        <c:axId val="65451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98.39</c:v>
                </c:pt>
                <c:pt idx="1">
                  <c:v>99.63</c:v>
                </c:pt>
                <c:pt idx="2">
                  <c:v>99.78</c:v>
                </c:pt>
                <c:pt idx="3">
                  <c:v>99.28</c:v>
                </c:pt>
                <c:pt idx="4">
                  <c:v>85.63</c:v>
                </c:pt>
              </c:numCache>
            </c:numRef>
          </c:val>
        </c:ser>
        <c:dLbls>
          <c:showLegendKey val="0"/>
          <c:showVal val="0"/>
          <c:showCatName val="0"/>
          <c:showSerName val="0"/>
          <c:showPercent val="0"/>
          <c:showBubbleSize val="0"/>
        </c:dLbls>
        <c:gapWidth val="150"/>
        <c:axId val="504255512"/>
        <c:axId val="5042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255512"/>
        <c:axId val="504255904"/>
      </c:lineChart>
      <c:dateAx>
        <c:axId val="504255512"/>
        <c:scaling>
          <c:orientation val="minMax"/>
        </c:scaling>
        <c:delete val="1"/>
        <c:axPos val="b"/>
        <c:numFmt formatCode="ge" sourceLinked="1"/>
        <c:majorTickMark val="none"/>
        <c:minorTickMark val="none"/>
        <c:tickLblPos val="none"/>
        <c:crossAx val="504255904"/>
        <c:crosses val="autoZero"/>
        <c:auto val="1"/>
        <c:lblOffset val="100"/>
        <c:baseTimeUnit val="years"/>
      </c:dateAx>
      <c:valAx>
        <c:axId val="5042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17104"/>
        <c:axId val="2723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17104"/>
        <c:axId val="272317496"/>
      </c:lineChart>
      <c:dateAx>
        <c:axId val="272317104"/>
        <c:scaling>
          <c:orientation val="minMax"/>
        </c:scaling>
        <c:delete val="1"/>
        <c:axPos val="b"/>
        <c:numFmt formatCode="ge" sourceLinked="1"/>
        <c:majorTickMark val="none"/>
        <c:minorTickMark val="none"/>
        <c:tickLblPos val="none"/>
        <c:crossAx val="272317496"/>
        <c:crosses val="autoZero"/>
        <c:auto val="1"/>
        <c:lblOffset val="100"/>
        <c:baseTimeUnit val="years"/>
      </c:dateAx>
      <c:valAx>
        <c:axId val="2723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18672"/>
        <c:axId val="27231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18672"/>
        <c:axId val="272319064"/>
      </c:lineChart>
      <c:dateAx>
        <c:axId val="272318672"/>
        <c:scaling>
          <c:orientation val="minMax"/>
        </c:scaling>
        <c:delete val="1"/>
        <c:axPos val="b"/>
        <c:numFmt formatCode="ge" sourceLinked="1"/>
        <c:majorTickMark val="none"/>
        <c:minorTickMark val="none"/>
        <c:tickLblPos val="none"/>
        <c:crossAx val="272319064"/>
        <c:crosses val="autoZero"/>
        <c:auto val="1"/>
        <c:lblOffset val="100"/>
        <c:baseTimeUnit val="years"/>
      </c:dateAx>
      <c:valAx>
        <c:axId val="2723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657560"/>
        <c:axId val="4806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57560"/>
        <c:axId val="480657952"/>
      </c:lineChart>
      <c:dateAx>
        <c:axId val="480657560"/>
        <c:scaling>
          <c:orientation val="minMax"/>
        </c:scaling>
        <c:delete val="1"/>
        <c:axPos val="b"/>
        <c:numFmt formatCode="ge" sourceLinked="1"/>
        <c:majorTickMark val="none"/>
        <c:minorTickMark val="none"/>
        <c:tickLblPos val="none"/>
        <c:crossAx val="480657952"/>
        <c:crosses val="autoZero"/>
        <c:auto val="1"/>
        <c:lblOffset val="100"/>
        <c:baseTimeUnit val="years"/>
      </c:dateAx>
      <c:valAx>
        <c:axId val="4806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5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659128"/>
        <c:axId val="480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59128"/>
        <c:axId val="480659520"/>
      </c:lineChart>
      <c:dateAx>
        <c:axId val="480659128"/>
        <c:scaling>
          <c:orientation val="minMax"/>
        </c:scaling>
        <c:delete val="1"/>
        <c:axPos val="b"/>
        <c:numFmt formatCode="ge" sourceLinked="1"/>
        <c:majorTickMark val="none"/>
        <c:minorTickMark val="none"/>
        <c:tickLblPos val="none"/>
        <c:crossAx val="480659520"/>
        <c:crosses val="autoZero"/>
        <c:auto val="1"/>
        <c:lblOffset val="100"/>
        <c:baseTimeUnit val="years"/>
      </c:dateAx>
      <c:valAx>
        <c:axId val="480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5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674.66</c:v>
                </c:pt>
                <c:pt idx="1">
                  <c:v>144.05000000000001</c:v>
                </c:pt>
                <c:pt idx="2">
                  <c:v>43.52</c:v>
                </c:pt>
                <c:pt idx="3" formatCode="#,##0.00;&quot;△&quot;#,##0.00">
                  <c:v>0</c:v>
                </c:pt>
                <c:pt idx="4">
                  <c:v>3356.95</c:v>
                </c:pt>
              </c:numCache>
            </c:numRef>
          </c:val>
        </c:ser>
        <c:dLbls>
          <c:showLegendKey val="0"/>
          <c:showVal val="0"/>
          <c:showCatName val="0"/>
          <c:showSerName val="0"/>
          <c:showPercent val="0"/>
          <c:showBubbleSize val="0"/>
        </c:dLbls>
        <c:gapWidth val="150"/>
        <c:axId val="480660696"/>
        <c:axId val="4806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80660696"/>
        <c:axId val="480661088"/>
      </c:lineChart>
      <c:dateAx>
        <c:axId val="480660696"/>
        <c:scaling>
          <c:orientation val="minMax"/>
        </c:scaling>
        <c:delete val="1"/>
        <c:axPos val="b"/>
        <c:numFmt formatCode="ge" sourceLinked="1"/>
        <c:majorTickMark val="none"/>
        <c:minorTickMark val="none"/>
        <c:tickLblPos val="none"/>
        <c:crossAx val="480661088"/>
        <c:crosses val="autoZero"/>
        <c:auto val="1"/>
        <c:lblOffset val="100"/>
        <c:baseTimeUnit val="years"/>
      </c:dateAx>
      <c:valAx>
        <c:axId val="4806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6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42.42</c:v>
                </c:pt>
                <c:pt idx="1">
                  <c:v>50.25</c:v>
                </c:pt>
                <c:pt idx="2">
                  <c:v>44.78</c:v>
                </c:pt>
                <c:pt idx="3">
                  <c:v>38.72</c:v>
                </c:pt>
                <c:pt idx="4">
                  <c:v>34.42</c:v>
                </c:pt>
              </c:numCache>
            </c:numRef>
          </c:val>
        </c:ser>
        <c:dLbls>
          <c:showLegendKey val="0"/>
          <c:showVal val="0"/>
          <c:showCatName val="0"/>
          <c:showSerName val="0"/>
          <c:showPercent val="0"/>
          <c:showBubbleSize val="0"/>
        </c:dLbls>
        <c:gapWidth val="150"/>
        <c:axId val="506594096"/>
        <c:axId val="50659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06594096"/>
        <c:axId val="506594488"/>
      </c:lineChart>
      <c:dateAx>
        <c:axId val="506594096"/>
        <c:scaling>
          <c:orientation val="minMax"/>
        </c:scaling>
        <c:delete val="1"/>
        <c:axPos val="b"/>
        <c:numFmt formatCode="ge" sourceLinked="1"/>
        <c:majorTickMark val="none"/>
        <c:minorTickMark val="none"/>
        <c:tickLblPos val="none"/>
        <c:crossAx val="506594488"/>
        <c:crosses val="autoZero"/>
        <c:auto val="1"/>
        <c:lblOffset val="100"/>
        <c:baseTimeUnit val="years"/>
      </c:dateAx>
      <c:valAx>
        <c:axId val="5065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221.77</c:v>
                </c:pt>
                <c:pt idx="1">
                  <c:v>187.36</c:v>
                </c:pt>
                <c:pt idx="2">
                  <c:v>217.18</c:v>
                </c:pt>
                <c:pt idx="3">
                  <c:v>220.02</c:v>
                </c:pt>
                <c:pt idx="4">
                  <c:v>254.97</c:v>
                </c:pt>
              </c:numCache>
            </c:numRef>
          </c:val>
        </c:ser>
        <c:dLbls>
          <c:showLegendKey val="0"/>
          <c:showVal val="0"/>
          <c:showCatName val="0"/>
          <c:showSerName val="0"/>
          <c:showPercent val="0"/>
          <c:showBubbleSize val="0"/>
        </c:dLbls>
        <c:gapWidth val="150"/>
        <c:axId val="506595664"/>
        <c:axId val="50659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06595664"/>
        <c:axId val="506596056"/>
      </c:lineChart>
      <c:dateAx>
        <c:axId val="506595664"/>
        <c:scaling>
          <c:orientation val="minMax"/>
        </c:scaling>
        <c:delete val="1"/>
        <c:axPos val="b"/>
        <c:numFmt formatCode="ge" sourceLinked="1"/>
        <c:majorTickMark val="none"/>
        <c:minorTickMark val="none"/>
        <c:tickLblPos val="none"/>
        <c:crossAx val="506596056"/>
        <c:crosses val="autoZero"/>
        <c:auto val="1"/>
        <c:lblOffset val="100"/>
        <c:baseTimeUnit val="years"/>
      </c:dateAx>
      <c:valAx>
        <c:axId val="5065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熊本県　熊本市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733844</v>
      </c>
      <c r="AM8" s="67"/>
      <c r="AN8" s="67"/>
      <c r="AO8" s="67"/>
      <c r="AP8" s="67"/>
      <c r="AQ8" s="67"/>
      <c r="AR8" s="67"/>
      <c r="AS8" s="67"/>
      <c r="AT8" s="66">
        <f>データ!T6</f>
        <v>390.32</v>
      </c>
      <c r="AU8" s="66"/>
      <c r="AV8" s="66"/>
      <c r="AW8" s="66"/>
      <c r="AX8" s="66"/>
      <c r="AY8" s="66"/>
      <c r="AZ8" s="66"/>
      <c r="BA8" s="66"/>
      <c r="BB8" s="66">
        <f>データ!U6</f>
        <v>1880.11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0.59</v>
      </c>
      <c r="Q10" s="66"/>
      <c r="R10" s="66"/>
      <c r="S10" s="66"/>
      <c r="T10" s="66"/>
      <c r="U10" s="66"/>
      <c r="V10" s="66"/>
      <c r="W10" s="66">
        <f>データ!Q6</f>
        <v>100</v>
      </c>
      <c r="X10" s="66"/>
      <c r="Y10" s="66"/>
      <c r="Z10" s="66"/>
      <c r="AA10" s="66"/>
      <c r="AB10" s="66"/>
      <c r="AC10" s="66"/>
      <c r="AD10" s="67">
        <f>データ!R6</f>
        <v>2303</v>
      </c>
      <c r="AE10" s="67"/>
      <c r="AF10" s="67"/>
      <c r="AG10" s="67"/>
      <c r="AH10" s="67"/>
      <c r="AI10" s="67"/>
      <c r="AJ10" s="67"/>
      <c r="AK10" s="2"/>
      <c r="AL10" s="67">
        <f>データ!V6</f>
        <v>4303</v>
      </c>
      <c r="AM10" s="67"/>
      <c r="AN10" s="67"/>
      <c r="AO10" s="67"/>
      <c r="AP10" s="67"/>
      <c r="AQ10" s="67"/>
      <c r="AR10" s="67"/>
      <c r="AS10" s="67"/>
      <c r="AT10" s="66">
        <f>データ!W6</f>
        <v>2.1800000000000002</v>
      </c>
      <c r="AU10" s="66"/>
      <c r="AV10" s="66"/>
      <c r="AW10" s="66"/>
      <c r="AX10" s="66"/>
      <c r="AY10" s="66"/>
      <c r="AZ10" s="66"/>
      <c r="BA10" s="66"/>
      <c r="BB10" s="66">
        <f>データ!X6</f>
        <v>1973.85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431001</v>
      </c>
      <c r="D6" s="33">
        <f t="shared" si="3"/>
        <v>47</v>
      </c>
      <c r="E6" s="33">
        <f t="shared" si="3"/>
        <v>17</v>
      </c>
      <c r="F6" s="33">
        <f t="shared" si="3"/>
        <v>5</v>
      </c>
      <c r="G6" s="33">
        <f t="shared" si="3"/>
        <v>0</v>
      </c>
      <c r="H6" s="33" t="str">
        <f t="shared" si="3"/>
        <v>熊本県　熊本市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0.59</v>
      </c>
      <c r="Q6" s="34">
        <f t="shared" si="3"/>
        <v>100</v>
      </c>
      <c r="R6" s="34">
        <f t="shared" si="3"/>
        <v>2303</v>
      </c>
      <c r="S6" s="34">
        <f t="shared" si="3"/>
        <v>733844</v>
      </c>
      <c r="T6" s="34">
        <f t="shared" si="3"/>
        <v>390.32</v>
      </c>
      <c r="U6" s="34">
        <f t="shared" si="3"/>
        <v>1880.11</v>
      </c>
      <c r="V6" s="34">
        <f t="shared" si="3"/>
        <v>4303</v>
      </c>
      <c r="W6" s="34">
        <f t="shared" si="3"/>
        <v>2.1800000000000002</v>
      </c>
      <c r="X6" s="34">
        <f t="shared" si="3"/>
        <v>1973.85</v>
      </c>
      <c r="Y6" s="35">
        <f>IF(Y7="",NA(),Y7)</f>
        <v>98.39</v>
      </c>
      <c r="Z6" s="35">
        <f t="shared" ref="Z6:AH6" si="4">IF(Z7="",NA(),Z7)</f>
        <v>99.63</v>
      </c>
      <c r="AA6" s="35">
        <f t="shared" si="4"/>
        <v>99.78</v>
      </c>
      <c r="AB6" s="35">
        <f t="shared" si="4"/>
        <v>99.28</v>
      </c>
      <c r="AC6" s="35">
        <f t="shared" si="4"/>
        <v>85.63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674.66</v>
      </c>
      <c r="BG6" s="35">
        <f t="shared" ref="BG6:BO6" si="7">IF(BG7="",NA(),BG7)</f>
        <v>144.05000000000001</v>
      </c>
      <c r="BH6" s="35">
        <f t="shared" si="7"/>
        <v>43.52</v>
      </c>
      <c r="BI6" s="34">
        <f t="shared" si="7"/>
        <v>0</v>
      </c>
      <c r="BJ6" s="35">
        <f t="shared" si="7"/>
        <v>3356.95</v>
      </c>
      <c r="BK6" s="35">
        <f t="shared" si="7"/>
        <v>1197.82</v>
      </c>
      <c r="BL6" s="35">
        <f t="shared" si="7"/>
        <v>1126.77</v>
      </c>
      <c r="BM6" s="35">
        <f t="shared" si="7"/>
        <v>1044.8</v>
      </c>
      <c r="BN6" s="35">
        <f t="shared" si="7"/>
        <v>1081.8</v>
      </c>
      <c r="BO6" s="35">
        <f t="shared" si="7"/>
        <v>974.93</v>
      </c>
      <c r="BP6" s="34" t="str">
        <f>IF(BP7="","",IF(BP7="-","【-】","【"&amp;SUBSTITUTE(TEXT(BP7,"#,##0.00"),"-","△")&amp;"】"))</f>
        <v>【914.53】</v>
      </c>
      <c r="BQ6" s="35">
        <f>IF(BQ7="",NA(),BQ7)</f>
        <v>42.42</v>
      </c>
      <c r="BR6" s="35">
        <f t="shared" ref="BR6:BZ6" si="8">IF(BR7="",NA(),BR7)</f>
        <v>50.25</v>
      </c>
      <c r="BS6" s="35">
        <f t="shared" si="8"/>
        <v>44.78</v>
      </c>
      <c r="BT6" s="35">
        <f t="shared" si="8"/>
        <v>38.72</v>
      </c>
      <c r="BU6" s="35">
        <f t="shared" si="8"/>
        <v>34.42</v>
      </c>
      <c r="BV6" s="35">
        <f t="shared" si="8"/>
        <v>51.03</v>
      </c>
      <c r="BW6" s="35">
        <f t="shared" si="8"/>
        <v>50.9</v>
      </c>
      <c r="BX6" s="35">
        <f t="shared" si="8"/>
        <v>50.82</v>
      </c>
      <c r="BY6" s="35">
        <f t="shared" si="8"/>
        <v>52.19</v>
      </c>
      <c r="BZ6" s="35">
        <f t="shared" si="8"/>
        <v>55.32</v>
      </c>
      <c r="CA6" s="34" t="str">
        <f>IF(CA7="","",IF(CA7="-","【-】","【"&amp;SUBSTITUTE(TEXT(CA7,"#,##0.00"),"-","△")&amp;"】"))</f>
        <v>【55.73】</v>
      </c>
      <c r="CB6" s="35">
        <f>IF(CB7="",NA(),CB7)</f>
        <v>221.77</v>
      </c>
      <c r="CC6" s="35">
        <f t="shared" ref="CC6:CK6" si="9">IF(CC7="",NA(),CC7)</f>
        <v>187.36</v>
      </c>
      <c r="CD6" s="35">
        <f t="shared" si="9"/>
        <v>217.18</v>
      </c>
      <c r="CE6" s="35">
        <f t="shared" si="9"/>
        <v>220.02</v>
      </c>
      <c r="CF6" s="35">
        <f t="shared" si="9"/>
        <v>254.97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53.6</v>
      </c>
      <c r="CN6" s="35">
        <f t="shared" ref="CN6:CV6" si="10">IF(CN7="",NA(),CN7)</f>
        <v>52.99</v>
      </c>
      <c r="CO6" s="35">
        <f t="shared" si="10"/>
        <v>61.89</v>
      </c>
      <c r="CP6" s="35">
        <f t="shared" si="10"/>
        <v>61.96</v>
      </c>
      <c r="CQ6" s="35">
        <f t="shared" si="10"/>
        <v>48.85</v>
      </c>
      <c r="CR6" s="35">
        <f t="shared" si="10"/>
        <v>54.74</v>
      </c>
      <c r="CS6" s="35">
        <f t="shared" si="10"/>
        <v>53.78</v>
      </c>
      <c r="CT6" s="35">
        <f t="shared" si="10"/>
        <v>53.24</v>
      </c>
      <c r="CU6" s="35">
        <f t="shared" si="10"/>
        <v>52.31</v>
      </c>
      <c r="CV6" s="35">
        <f t="shared" si="10"/>
        <v>60.65</v>
      </c>
      <c r="CW6" s="34" t="str">
        <f>IF(CW7="","",IF(CW7="-","【-】","【"&amp;SUBSTITUTE(TEXT(CW7,"#,##0.00"),"-","△")&amp;"】"))</f>
        <v>【59.15】</v>
      </c>
      <c r="CX6" s="35">
        <f>IF(CX7="",NA(),CX7)</f>
        <v>72.92</v>
      </c>
      <c r="CY6" s="35">
        <f t="shared" ref="CY6:DG6" si="11">IF(CY7="",NA(),CY7)</f>
        <v>73.930000000000007</v>
      </c>
      <c r="CZ6" s="35">
        <f t="shared" si="11"/>
        <v>69.16</v>
      </c>
      <c r="DA6" s="35">
        <f t="shared" si="11"/>
        <v>70.73</v>
      </c>
      <c r="DB6" s="35">
        <f t="shared" si="11"/>
        <v>65.63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431001</v>
      </c>
      <c r="D7" s="37">
        <v>47</v>
      </c>
      <c r="E7" s="37">
        <v>17</v>
      </c>
      <c r="F7" s="37">
        <v>5</v>
      </c>
      <c r="G7" s="37">
        <v>0</v>
      </c>
      <c r="H7" s="37" t="s">
        <v>110</v>
      </c>
      <c r="I7" s="37" t="s">
        <v>111</v>
      </c>
      <c r="J7" s="37" t="s">
        <v>112</v>
      </c>
      <c r="K7" s="37" t="s">
        <v>113</v>
      </c>
      <c r="L7" s="37" t="s">
        <v>114</v>
      </c>
      <c r="M7" s="37"/>
      <c r="N7" s="38" t="s">
        <v>115</v>
      </c>
      <c r="O7" s="38" t="s">
        <v>116</v>
      </c>
      <c r="P7" s="38">
        <v>0.59</v>
      </c>
      <c r="Q7" s="38">
        <v>100</v>
      </c>
      <c r="R7" s="38">
        <v>2303</v>
      </c>
      <c r="S7" s="38">
        <v>733844</v>
      </c>
      <c r="T7" s="38">
        <v>390.32</v>
      </c>
      <c r="U7" s="38">
        <v>1880.11</v>
      </c>
      <c r="V7" s="38">
        <v>4303</v>
      </c>
      <c r="W7" s="38">
        <v>2.1800000000000002</v>
      </c>
      <c r="X7" s="38">
        <v>1973.85</v>
      </c>
      <c r="Y7" s="38">
        <v>98.39</v>
      </c>
      <c r="Z7" s="38">
        <v>99.63</v>
      </c>
      <c r="AA7" s="38">
        <v>99.78</v>
      </c>
      <c r="AB7" s="38">
        <v>99.28</v>
      </c>
      <c r="AC7" s="38">
        <v>85.63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674.66</v>
      </c>
      <c r="BG7" s="38">
        <v>144.05000000000001</v>
      </c>
      <c r="BH7" s="38">
        <v>43.52</v>
      </c>
      <c r="BI7" s="38">
        <v>0</v>
      </c>
      <c r="BJ7" s="38">
        <v>3356.95</v>
      </c>
      <c r="BK7" s="38">
        <v>1197.82</v>
      </c>
      <c r="BL7" s="38">
        <v>1126.77</v>
      </c>
      <c r="BM7" s="38">
        <v>1044.8</v>
      </c>
      <c r="BN7" s="38">
        <v>1081.8</v>
      </c>
      <c r="BO7" s="38">
        <v>974.93</v>
      </c>
      <c r="BP7" s="38">
        <v>914.53</v>
      </c>
      <c r="BQ7" s="38">
        <v>42.42</v>
      </c>
      <c r="BR7" s="38">
        <v>50.25</v>
      </c>
      <c r="BS7" s="38">
        <v>44.78</v>
      </c>
      <c r="BT7" s="38">
        <v>38.72</v>
      </c>
      <c r="BU7" s="38">
        <v>34.42</v>
      </c>
      <c r="BV7" s="38">
        <v>51.03</v>
      </c>
      <c r="BW7" s="38">
        <v>50.9</v>
      </c>
      <c r="BX7" s="38">
        <v>50.82</v>
      </c>
      <c r="BY7" s="38">
        <v>52.19</v>
      </c>
      <c r="BZ7" s="38">
        <v>55.32</v>
      </c>
      <c r="CA7" s="38">
        <v>55.73</v>
      </c>
      <c r="CB7" s="38">
        <v>221.77</v>
      </c>
      <c r="CC7" s="38">
        <v>187.36</v>
      </c>
      <c r="CD7" s="38">
        <v>217.18</v>
      </c>
      <c r="CE7" s="38">
        <v>220.02</v>
      </c>
      <c r="CF7" s="38">
        <v>254.97</v>
      </c>
      <c r="CG7" s="38">
        <v>289.60000000000002</v>
      </c>
      <c r="CH7" s="38">
        <v>293.27</v>
      </c>
      <c r="CI7" s="38">
        <v>300.52</v>
      </c>
      <c r="CJ7" s="38">
        <v>296.14</v>
      </c>
      <c r="CK7" s="38">
        <v>283.17</v>
      </c>
      <c r="CL7" s="38">
        <v>276.77999999999997</v>
      </c>
      <c r="CM7" s="38">
        <v>53.6</v>
      </c>
      <c r="CN7" s="38">
        <v>52.99</v>
      </c>
      <c r="CO7" s="38">
        <v>61.89</v>
      </c>
      <c r="CP7" s="38">
        <v>61.96</v>
      </c>
      <c r="CQ7" s="38">
        <v>48.85</v>
      </c>
      <c r="CR7" s="38">
        <v>54.74</v>
      </c>
      <c r="CS7" s="38">
        <v>53.78</v>
      </c>
      <c r="CT7" s="38">
        <v>53.24</v>
      </c>
      <c r="CU7" s="38">
        <v>52.31</v>
      </c>
      <c r="CV7" s="38">
        <v>60.65</v>
      </c>
      <c r="CW7" s="38">
        <v>59.15</v>
      </c>
      <c r="CX7" s="38">
        <v>72.92</v>
      </c>
      <c r="CY7" s="38">
        <v>73.930000000000007</v>
      </c>
      <c r="CZ7" s="38">
        <v>69.16</v>
      </c>
      <c r="DA7" s="38">
        <v>70.73</v>
      </c>
      <c r="DB7" s="38">
        <v>65.63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2018-02-22T01:55:32Z</cp:lastPrinted>
  <dcterms:created xsi:type="dcterms:W3CDTF">2017-12-25T02:33:41Z</dcterms:created>
  <dcterms:modified xsi:type="dcterms:W3CDTF">2018-02-22T15:33:37Z</dcterms:modified>
  <cp:category/>
</cp:coreProperties>
</file>