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ko1\04調査係\★経営比較分析表\★ H28決算（上水・下水・電気・バス・観光・駐車場）\H300216 ★公表に向けて\01 各事業係提出フォルダ\02 下水道\02 法非適\"/>
    </mc:Choice>
  </mc:AlternateContent>
  <workbookProtection workbookPassword="B319" lockStructure="1"/>
  <bookViews>
    <workbookView xWindow="240" yWindow="60" windowWidth="14940" windowHeight="7872"/>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AT10" i="4" s="1"/>
  <c r="V6" i="5"/>
  <c r="AL10" i="4" s="1"/>
  <c r="U6" i="5"/>
  <c r="BB8" i="4" s="1"/>
  <c r="T6" i="5"/>
  <c r="S6" i="5"/>
  <c r="AL8" i="4" s="1"/>
  <c r="R6" i="5"/>
  <c r="AD10" i="4" s="1"/>
  <c r="Q6" i="5"/>
  <c r="W10" i="4" s="1"/>
  <c r="P6" i="5"/>
  <c r="O6" i="5"/>
  <c r="I10" i="4" s="1"/>
  <c r="N6" i="5"/>
  <c r="B10" i="4" s="1"/>
  <c r="M6" i="5"/>
  <c r="L6" i="5"/>
  <c r="W8" i="4" s="1"/>
  <c r="K6" i="5"/>
  <c r="J6" i="5"/>
  <c r="I8" i="4" s="1"/>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H86" i="4"/>
  <c r="P10" i="4"/>
  <c r="AT8" i="4"/>
  <c r="P8" i="4"/>
  <c r="C10" i="5" l="1"/>
  <c r="D10" i="5"/>
  <c r="E10" i="5"/>
  <c r="B10" i="5"/>
</calcChain>
</file>

<file path=xl/sharedStrings.xml><?xml version="1.0" encoding="utf-8"?>
<sst xmlns="http://schemas.openxmlformats.org/spreadsheetml/2006/main" count="240" uniqueCount="126">
  <si>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</si>
  <si>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</si>
  <si>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</si>
  <si>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</si>
  <si>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</si>
  <si>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</si>
  <si>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</si>
  <si>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</si>
  <si>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</si>
  <si>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</si>
  <si>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</si>
  <si>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</si>
  <si>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</si>
  <si>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</si>
  <si>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</si>
  <si>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</si>
  <si>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</si>
  <si>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</si>
  <si>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</si>
  <si>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</si>
  <si>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</si>
  <si>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</si>
  <si>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</si>
  <si>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</si>
  <si>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</si>
  <si>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</si>
  <si>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</si>
  <si>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</si>
  <si>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</si>
  <si>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</si>
  <si>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</si>
  <si>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</si>
  <si>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</si>
  <si>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</si>
  <si>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</si>
  <si>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</si>
  <si>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</si>
  <si>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</si>
  <si>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</si>
  <si>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</si>
  <si>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</si>
  <si>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</si>
  <si>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</si>
  <si>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</si>
  <si>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</si>
  <si>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</si>
  <si>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</si>
  <si>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</si>
  <si>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</si>
  <si>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</si>
  <si>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</si>
  <si>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</si>
  <si>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</si>
  <si>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</si>
  <si>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</si>
  <si>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</si>
  <si>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</si>
  <si>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</si>
  <si>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</si>
  <si>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</si>
  <si>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</si>
  <si>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</si>
  <si>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</si>
  <si>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</si>
  <si>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</si>
  <si>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</si>
  <si>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</si>
  <si>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</si>
  <si>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</si>
  <si>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</si>
  <si>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</si>
  <si>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</si>
  <si>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</si>
  <si>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</si>
  <si>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</si>
  <si>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</si>
  <si>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</si>
  <si>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</si>
  <si>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</si>
  <si>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</si>
  <si>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</si>
  <si>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</si>
  <si>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</si>
  <si>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</si>
  <si>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</si>
  <si>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</si>
  <si>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</si>
  <si>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</si>
  <si>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</si>
  <si>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</si>
  <si>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</si>
  <si>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</si>
  <si>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</si>
  <si>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</si>
  <si>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</si>
  <si>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</si>
  <si>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</si>
  <si>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</si>
  <si>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</si>
  <si>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</si>
  <si>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</si>
  <si>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</si>
  <si>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</si>
  <si>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</si>
  <si>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</si>
  <si>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</si>
  <si>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</si>
  <si>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</si>
  <si>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</si>
  <si>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</si>
  <si>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熊本県　熊本市</t>
  </si>
  <si>
    <t>法非適用</t>
  </si>
  <si>
    <t>下水道事業</t>
  </si>
  <si>
    <t>農業集落排水</t>
  </si>
  <si>
    <t>F2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</si>
  <si>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</si>
  <si>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</si>
  <si>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</si>
  <si>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</si>
  <si>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</si>
  <si>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</si>
  <si>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</si>
  <si>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自治体職員</t>
    <rPh sb="0" eb="3">
      <t>ジチタイ</t>
    </rPh>
    <rPh sb="3" eb="5">
      <t>ショクイン</t>
    </rPh>
    <phoneticPr fontId="4"/>
  </si>
  <si>
    <t>管渠の耐用年数は概ね50年となっており、各施設は供用開始から15年程度しか経過しておらず、概ね良好である。</t>
    <rPh sb="0" eb="1">
      <t>クダ</t>
    </rPh>
    <rPh sb="1" eb="2">
      <t>キョ</t>
    </rPh>
    <rPh sb="3" eb="5">
      <t>タイヨウ</t>
    </rPh>
    <rPh sb="5" eb="7">
      <t>ネンスウ</t>
    </rPh>
    <rPh sb="8" eb="9">
      <t>オオム</t>
    </rPh>
    <rPh sb="12" eb="13">
      <t>ネン</t>
    </rPh>
    <rPh sb="20" eb="21">
      <t>カク</t>
    </rPh>
    <rPh sb="21" eb="23">
      <t>シセツ</t>
    </rPh>
    <rPh sb="24" eb="26">
      <t>キョウヨウ</t>
    </rPh>
    <rPh sb="26" eb="28">
      <t>カイシ</t>
    </rPh>
    <rPh sb="32" eb="33">
      <t>ネン</t>
    </rPh>
    <rPh sb="33" eb="35">
      <t>テイド</t>
    </rPh>
    <rPh sb="37" eb="39">
      <t>ケイカ</t>
    </rPh>
    <rPh sb="45" eb="46">
      <t>オオム</t>
    </rPh>
    <rPh sb="47" eb="49">
      <t>リョウコウ</t>
    </rPh>
    <phoneticPr fontId="7"/>
  </si>
  <si>
    <t>①収益的収支比率については、過去の決算においては均衡していたものの、平成28年度は、熊本地震に係る災害減免により総収益額が減少したことや、災害復旧経費が発生したことにより総費用が増加したことから、収支が悪化したもの。
⑦施設利用率については、熊本地震による利用者の利用休止や廃止等の影響により減少したもの。</t>
    <rPh sb="14" eb="16">
      <t>カコ</t>
    </rPh>
    <rPh sb="17" eb="19">
      <t>ケッサン</t>
    </rPh>
    <rPh sb="24" eb="26">
      <t>キンコウ</t>
    </rPh>
    <rPh sb="34" eb="36">
      <t>ヘイセイ</t>
    </rPh>
    <rPh sb="38" eb="40">
      <t>ネンド</t>
    </rPh>
    <rPh sb="42" eb="44">
      <t>クマモト</t>
    </rPh>
    <rPh sb="44" eb="46">
      <t>ジシン</t>
    </rPh>
    <rPh sb="47" eb="48">
      <t>カカ</t>
    </rPh>
    <rPh sb="49" eb="51">
      <t>サイガイ</t>
    </rPh>
    <rPh sb="51" eb="53">
      <t>ゲンメン</t>
    </rPh>
    <rPh sb="56" eb="59">
      <t>ソウシュウエキ</t>
    </rPh>
    <rPh sb="59" eb="60">
      <t>ガク</t>
    </rPh>
    <rPh sb="61" eb="63">
      <t>ゲンショウ</t>
    </rPh>
    <rPh sb="69" eb="71">
      <t>サイガイ</t>
    </rPh>
    <rPh sb="71" eb="73">
      <t>フッキュウ</t>
    </rPh>
    <rPh sb="73" eb="75">
      <t>ケイヒ</t>
    </rPh>
    <rPh sb="76" eb="78">
      <t>ハッセイ</t>
    </rPh>
    <rPh sb="85" eb="88">
      <t>ソウヒヨウ</t>
    </rPh>
    <rPh sb="89" eb="90">
      <t>ゾウ</t>
    </rPh>
    <rPh sb="90" eb="91">
      <t>カ</t>
    </rPh>
    <rPh sb="111" eb="113">
      <t>シセツ</t>
    </rPh>
    <rPh sb="113" eb="116">
      <t>リヨウリツ</t>
    </rPh>
    <rPh sb="122" eb="124">
      <t>クマモト</t>
    </rPh>
    <rPh sb="124" eb="126">
      <t>ジシン</t>
    </rPh>
    <rPh sb="129" eb="132">
      <t>リヨウシャ</t>
    </rPh>
    <rPh sb="133" eb="135">
      <t>リヨウ</t>
    </rPh>
    <rPh sb="135" eb="137">
      <t>キュウシ</t>
    </rPh>
    <rPh sb="138" eb="140">
      <t>ハイシ</t>
    </rPh>
    <rPh sb="140" eb="141">
      <t>トウ</t>
    </rPh>
    <rPh sb="142" eb="144">
      <t>エイキョウ</t>
    </rPh>
    <rPh sb="147" eb="149">
      <t>ゲンショウ</t>
    </rPh>
    <phoneticPr fontId="7"/>
  </si>
  <si>
    <t>平成28年度については、熊本地震の影響により、施設の利用率が減少するとともに、単年度で収支が悪化した。
今後も引き続き、効率的な運営に努める。</t>
    <rPh sb="0" eb="2">
      <t>ヘイセイ</t>
    </rPh>
    <rPh sb="4" eb="6">
      <t>ネンド</t>
    </rPh>
    <rPh sb="12" eb="14">
      <t>クマモト</t>
    </rPh>
    <rPh sb="14" eb="16">
      <t>ジシン</t>
    </rPh>
    <rPh sb="17" eb="19">
      <t>エイキョウ</t>
    </rPh>
    <rPh sb="23" eb="25">
      <t>シセツ</t>
    </rPh>
    <rPh sb="26" eb="29">
      <t>リヨウリツ</t>
    </rPh>
    <rPh sb="30" eb="32">
      <t>ゲンショウ</t>
    </rPh>
    <rPh sb="52" eb="54">
      <t>コンゴ</t>
    </rPh>
    <rPh sb="55" eb="56">
      <t>ヒ</t>
    </rPh>
    <rPh sb="57" eb="58">
      <t>ツヅ</t>
    </rPh>
    <rPh sb="60" eb="63">
      <t>コウリツテキ</t>
    </rPh>
    <rPh sb="64" eb="66">
      <t>ウンエイ</t>
    </rPh>
    <rPh sb="67" eb="68">
      <t>ツト</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</si>
</sst>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504253944"/>
        <c:axId val="504254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0.03</c:v>
                </c:pt>
                <c:pt idx="2">
                  <c:v>0.02</c:v>
                </c:pt>
                <c:pt idx="3">
                  <c:v>0.01</c:v>
                </c:pt>
                <c:pt idx="4">
                  <c:v>2.0499999999999998</c:v>
                </c:pt>
              </c:numCache>
            </c:numRef>
          </c:val>
          <c:smooth val="0"/>
        </c:ser>
        <c:dLbls>
          <c:showLegendKey val="0"/>
          <c:showVal val="0"/>
          <c:showCatName val="0"/>
          <c:showSerName val="0"/>
          <c:showPercent val="0"/>
          <c:showBubbleSize val="0"/>
        </c:dLbls>
        <c:marker val="1"/>
        <c:smooth val="0"/>
        <c:axId val="504253944"/>
        <c:axId val="504254336"/>
      </c:lineChart>
      <c:dateAx>
        <c:axId val="504253944"/>
        <c:scaling>
          <c:orientation val="minMax"/>
        </c:scaling>
        <c:delete val="1"/>
        <c:axPos val="b"/>
        <c:numFmt formatCode="ge" sourceLinked="1"/>
        <c:majorTickMark val="none"/>
        <c:minorTickMark val="none"/>
        <c:tickLblPos val="none"/>
        <c:crossAx val="504254336"/>
        <c:crosses val="autoZero"/>
        <c:auto val="1"/>
        <c:lblOffset val="100"/>
        <c:baseTimeUnit val="years"/>
      </c:dateAx>
      <c:valAx>
        <c:axId val="504254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4253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98.39</c:v>
                </c:pt>
                <c:pt idx="1">
                  <c:v>99.63</c:v>
                </c:pt>
                <c:pt idx="2">
                  <c:v>99.78</c:v>
                </c:pt>
                <c:pt idx="3">
                  <c:v>99.28</c:v>
                </c:pt>
                <c:pt idx="4">
                  <c:v>85.63</c:v>
                </c:pt>
              </c:numCache>
            </c:numRef>
          </c:val>
        </c:ser>
        <c:dLbls>
          <c:showLegendKey val="0"/>
          <c:showVal val="0"/>
          <c:showCatName val="0"/>
          <c:showSerName val="0"/>
          <c:showPercent val="0"/>
          <c:showBubbleSize val="0"/>
        </c:dLbls>
        <c:gapWidth val="150"/>
        <c:axId val="504255512"/>
        <c:axId val="504255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04255512"/>
        <c:axId val="504255904"/>
      </c:lineChart>
      <c:dateAx>
        <c:axId val="504255512"/>
        <c:scaling>
          <c:orientation val="minMax"/>
        </c:scaling>
        <c:delete val="1"/>
        <c:axPos val="b"/>
        <c:numFmt formatCode="ge" sourceLinked="1"/>
        <c:majorTickMark val="none"/>
        <c:minorTickMark val="none"/>
        <c:tickLblPos val="none"/>
        <c:crossAx val="504255904"/>
        <c:crosses val="autoZero"/>
        <c:auto val="1"/>
        <c:lblOffset val="100"/>
        <c:baseTimeUnit val="years"/>
      </c:dateAx>
      <c:valAx>
        <c:axId val="504255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4255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72317104"/>
        <c:axId val="272317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72317104"/>
        <c:axId val="272317496"/>
      </c:lineChart>
      <c:dateAx>
        <c:axId val="272317104"/>
        <c:scaling>
          <c:orientation val="minMax"/>
        </c:scaling>
        <c:delete val="1"/>
        <c:axPos val="b"/>
        <c:numFmt formatCode="ge" sourceLinked="1"/>
        <c:majorTickMark val="none"/>
        <c:minorTickMark val="none"/>
        <c:tickLblPos val="none"/>
        <c:crossAx val="272317496"/>
        <c:crosses val="autoZero"/>
        <c:auto val="1"/>
        <c:lblOffset val="100"/>
        <c:baseTimeUnit val="years"/>
      </c:dateAx>
      <c:valAx>
        <c:axId val="272317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2317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72318672"/>
        <c:axId val="272319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72318672"/>
        <c:axId val="272319064"/>
      </c:lineChart>
      <c:dateAx>
        <c:axId val="272318672"/>
        <c:scaling>
          <c:orientation val="minMax"/>
        </c:scaling>
        <c:delete val="1"/>
        <c:axPos val="b"/>
        <c:numFmt formatCode="ge" sourceLinked="1"/>
        <c:majorTickMark val="none"/>
        <c:minorTickMark val="none"/>
        <c:tickLblPos val="none"/>
        <c:crossAx val="272319064"/>
        <c:crosses val="autoZero"/>
        <c:auto val="1"/>
        <c:lblOffset val="100"/>
        <c:baseTimeUnit val="years"/>
      </c:dateAx>
      <c:valAx>
        <c:axId val="272319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231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80657560"/>
        <c:axId val="480657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80657560"/>
        <c:axId val="480657952"/>
      </c:lineChart>
      <c:dateAx>
        <c:axId val="480657560"/>
        <c:scaling>
          <c:orientation val="minMax"/>
        </c:scaling>
        <c:delete val="1"/>
        <c:axPos val="b"/>
        <c:numFmt formatCode="ge" sourceLinked="1"/>
        <c:majorTickMark val="none"/>
        <c:minorTickMark val="none"/>
        <c:tickLblPos val="none"/>
        <c:crossAx val="480657952"/>
        <c:crosses val="autoZero"/>
        <c:auto val="1"/>
        <c:lblOffset val="100"/>
        <c:baseTimeUnit val="years"/>
      </c:dateAx>
      <c:valAx>
        <c:axId val="480657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0657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80659128"/>
        <c:axId val="480659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80659128"/>
        <c:axId val="480659520"/>
      </c:lineChart>
      <c:dateAx>
        <c:axId val="480659128"/>
        <c:scaling>
          <c:orientation val="minMax"/>
        </c:scaling>
        <c:delete val="1"/>
        <c:axPos val="b"/>
        <c:numFmt formatCode="ge" sourceLinked="1"/>
        <c:majorTickMark val="none"/>
        <c:minorTickMark val="none"/>
        <c:tickLblPos val="none"/>
        <c:crossAx val="480659520"/>
        <c:crosses val="autoZero"/>
        <c:auto val="1"/>
        <c:lblOffset val="100"/>
        <c:baseTimeUnit val="years"/>
      </c:dateAx>
      <c:valAx>
        <c:axId val="480659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0659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674.66</c:v>
                </c:pt>
                <c:pt idx="1">
                  <c:v>144.05000000000001</c:v>
                </c:pt>
                <c:pt idx="2">
                  <c:v>43.52</c:v>
                </c:pt>
                <c:pt idx="3" formatCode="#,##0.00;&quot;△&quot;#,##0.00">
                  <c:v>0</c:v>
                </c:pt>
                <c:pt idx="4">
                  <c:v>3356.95</c:v>
                </c:pt>
              </c:numCache>
            </c:numRef>
          </c:val>
        </c:ser>
        <c:dLbls>
          <c:showLegendKey val="0"/>
          <c:showVal val="0"/>
          <c:showCatName val="0"/>
          <c:showSerName val="0"/>
          <c:showPercent val="0"/>
          <c:showBubbleSize val="0"/>
        </c:dLbls>
        <c:gapWidth val="150"/>
        <c:axId val="480660696"/>
        <c:axId val="480661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1197.82</c:v>
                </c:pt>
                <c:pt idx="1">
                  <c:v>1126.77</c:v>
                </c:pt>
                <c:pt idx="2">
                  <c:v>1044.8</c:v>
                </c:pt>
                <c:pt idx="3">
                  <c:v>1081.8</c:v>
                </c:pt>
                <c:pt idx="4">
                  <c:v>974.93</c:v>
                </c:pt>
              </c:numCache>
            </c:numRef>
          </c:val>
          <c:smooth val="0"/>
        </c:ser>
        <c:dLbls>
          <c:showLegendKey val="0"/>
          <c:showVal val="0"/>
          <c:showCatName val="0"/>
          <c:showSerName val="0"/>
          <c:showPercent val="0"/>
          <c:showBubbleSize val="0"/>
        </c:dLbls>
        <c:marker val="1"/>
        <c:smooth val="0"/>
        <c:axId val="480660696"/>
        <c:axId val="480661088"/>
      </c:lineChart>
      <c:dateAx>
        <c:axId val="480660696"/>
        <c:scaling>
          <c:orientation val="minMax"/>
        </c:scaling>
        <c:delete val="1"/>
        <c:axPos val="b"/>
        <c:numFmt formatCode="ge" sourceLinked="1"/>
        <c:majorTickMark val="none"/>
        <c:minorTickMark val="none"/>
        <c:tickLblPos val="none"/>
        <c:crossAx val="480661088"/>
        <c:crosses val="autoZero"/>
        <c:auto val="1"/>
        <c:lblOffset val="100"/>
        <c:baseTimeUnit val="years"/>
      </c:dateAx>
      <c:valAx>
        <c:axId val="480661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0660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42.42</c:v>
                </c:pt>
                <c:pt idx="1">
                  <c:v>50.25</c:v>
                </c:pt>
                <c:pt idx="2">
                  <c:v>44.78</c:v>
                </c:pt>
                <c:pt idx="3">
                  <c:v>38.72</c:v>
                </c:pt>
                <c:pt idx="4">
                  <c:v>34.42</c:v>
                </c:pt>
              </c:numCache>
            </c:numRef>
          </c:val>
        </c:ser>
        <c:dLbls>
          <c:showLegendKey val="0"/>
          <c:showVal val="0"/>
          <c:showCatName val="0"/>
          <c:showSerName val="0"/>
          <c:showPercent val="0"/>
          <c:showBubbleSize val="0"/>
        </c:dLbls>
        <c:gapWidth val="150"/>
        <c:axId val="506594096"/>
        <c:axId val="506594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51.03</c:v>
                </c:pt>
                <c:pt idx="1">
                  <c:v>50.9</c:v>
                </c:pt>
                <c:pt idx="2">
                  <c:v>50.82</c:v>
                </c:pt>
                <c:pt idx="3">
                  <c:v>52.19</c:v>
                </c:pt>
                <c:pt idx="4">
                  <c:v>55.32</c:v>
                </c:pt>
              </c:numCache>
            </c:numRef>
          </c:val>
          <c:smooth val="0"/>
        </c:ser>
        <c:dLbls>
          <c:showLegendKey val="0"/>
          <c:showVal val="0"/>
          <c:showCatName val="0"/>
          <c:showSerName val="0"/>
          <c:showPercent val="0"/>
          <c:showBubbleSize val="0"/>
        </c:dLbls>
        <c:marker val="1"/>
        <c:smooth val="0"/>
        <c:axId val="506594096"/>
        <c:axId val="506594488"/>
      </c:lineChart>
      <c:dateAx>
        <c:axId val="506594096"/>
        <c:scaling>
          <c:orientation val="minMax"/>
        </c:scaling>
        <c:delete val="1"/>
        <c:axPos val="b"/>
        <c:numFmt formatCode="ge" sourceLinked="1"/>
        <c:majorTickMark val="none"/>
        <c:minorTickMark val="none"/>
        <c:tickLblPos val="none"/>
        <c:crossAx val="506594488"/>
        <c:crosses val="autoZero"/>
        <c:auto val="1"/>
        <c:lblOffset val="100"/>
        <c:baseTimeUnit val="years"/>
      </c:dateAx>
      <c:valAx>
        <c:axId val="506594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6594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221.77</c:v>
                </c:pt>
                <c:pt idx="1">
                  <c:v>187.36</c:v>
                </c:pt>
                <c:pt idx="2">
                  <c:v>217.18</c:v>
                </c:pt>
                <c:pt idx="3">
                  <c:v>220.02</c:v>
                </c:pt>
                <c:pt idx="4">
                  <c:v>254.97</c:v>
                </c:pt>
              </c:numCache>
            </c:numRef>
          </c:val>
        </c:ser>
        <c:dLbls>
          <c:showLegendKey val="0"/>
          <c:showVal val="0"/>
          <c:showCatName val="0"/>
          <c:showSerName val="0"/>
          <c:showPercent val="0"/>
          <c:showBubbleSize val="0"/>
        </c:dLbls>
        <c:gapWidth val="150"/>
        <c:axId val="506595664"/>
        <c:axId val="506596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289.60000000000002</c:v>
                </c:pt>
                <c:pt idx="1">
                  <c:v>293.27</c:v>
                </c:pt>
                <c:pt idx="2">
                  <c:v>300.52</c:v>
                </c:pt>
                <c:pt idx="3">
                  <c:v>296.14</c:v>
                </c:pt>
                <c:pt idx="4">
                  <c:v>283.17</c:v>
                </c:pt>
              </c:numCache>
            </c:numRef>
          </c:val>
          <c:smooth val="0"/>
        </c:ser>
        <c:dLbls>
          <c:showLegendKey val="0"/>
          <c:showVal val="0"/>
          <c:showCatName val="0"/>
          <c:showSerName val="0"/>
          <c:showPercent val="0"/>
          <c:showBubbleSize val="0"/>
        </c:dLbls>
        <c:marker val="1"/>
        <c:smooth val="0"/>
        <c:axId val="506595664"/>
        <c:axId val="506596056"/>
      </c:lineChart>
      <c:dateAx>
        <c:axId val="506595664"/>
        <c:scaling>
          <c:orientation val="minMax"/>
        </c:scaling>
        <c:delete val="1"/>
        <c:axPos val="b"/>
        <c:numFmt formatCode="ge" sourceLinked="1"/>
        <c:majorTickMark val="none"/>
        <c:minorTickMark val="none"/>
        <c:tickLblPos val="none"/>
        <c:crossAx val="506596056"/>
        <c:crosses val="autoZero"/>
        <c:auto val="1"/>
        <c:lblOffset val="100"/>
        <c:baseTimeUnit val="years"/>
      </c:dateAx>
      <c:valAx>
        <c:axId val="506596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6595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53.6</c:v>
                </c:pt>
                <c:pt idx="1">
                  <c:v>52.99</c:v>
                </c:pt>
                <c:pt idx="2">
                  <c:v>61.89</c:v>
                </c:pt>
                <c:pt idx="3">
                  <c:v>61.96</c:v>
                </c:pt>
                <c:pt idx="4">
                  <c:v>48.85</c:v>
                </c:pt>
              </c:numCache>
            </c:numRef>
          </c:val>
        </c:ser>
        <c:dLbls>
          <c:showLegendKey val="0"/>
          <c:showVal val="0"/>
          <c:showCatName val="0"/>
          <c:showSerName val="0"/>
          <c:showPercent val="0"/>
          <c:showBubbleSize val="0"/>
        </c:dLbls>
        <c:gapWidth val="150"/>
        <c:axId val="654508128"/>
        <c:axId val="654508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54.74</c:v>
                </c:pt>
                <c:pt idx="1">
                  <c:v>53.78</c:v>
                </c:pt>
                <c:pt idx="2">
                  <c:v>53.24</c:v>
                </c:pt>
                <c:pt idx="3">
                  <c:v>52.31</c:v>
                </c:pt>
                <c:pt idx="4">
                  <c:v>60.65</c:v>
                </c:pt>
              </c:numCache>
            </c:numRef>
          </c:val>
          <c:smooth val="0"/>
        </c:ser>
        <c:dLbls>
          <c:showLegendKey val="0"/>
          <c:showVal val="0"/>
          <c:showCatName val="0"/>
          <c:showSerName val="0"/>
          <c:showPercent val="0"/>
          <c:showBubbleSize val="0"/>
        </c:dLbls>
        <c:marker val="1"/>
        <c:smooth val="0"/>
        <c:axId val="654508128"/>
        <c:axId val="654508520"/>
      </c:lineChart>
      <c:dateAx>
        <c:axId val="654508128"/>
        <c:scaling>
          <c:orientation val="minMax"/>
        </c:scaling>
        <c:delete val="1"/>
        <c:axPos val="b"/>
        <c:numFmt formatCode="ge" sourceLinked="1"/>
        <c:majorTickMark val="none"/>
        <c:minorTickMark val="none"/>
        <c:tickLblPos val="none"/>
        <c:crossAx val="654508520"/>
        <c:crosses val="autoZero"/>
        <c:auto val="1"/>
        <c:lblOffset val="100"/>
        <c:baseTimeUnit val="years"/>
      </c:dateAx>
      <c:valAx>
        <c:axId val="654508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54508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72.92</c:v>
                </c:pt>
                <c:pt idx="1">
                  <c:v>73.930000000000007</c:v>
                </c:pt>
                <c:pt idx="2">
                  <c:v>69.16</c:v>
                </c:pt>
                <c:pt idx="3">
                  <c:v>70.73</c:v>
                </c:pt>
                <c:pt idx="4">
                  <c:v>65.63</c:v>
                </c:pt>
              </c:numCache>
            </c:numRef>
          </c:val>
        </c:ser>
        <c:dLbls>
          <c:showLegendKey val="0"/>
          <c:showVal val="0"/>
          <c:showCatName val="0"/>
          <c:showSerName val="0"/>
          <c:showPercent val="0"/>
          <c:showBubbleSize val="0"/>
        </c:dLbls>
        <c:gapWidth val="150"/>
        <c:axId val="654509696"/>
        <c:axId val="654510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83.88</c:v>
                </c:pt>
                <c:pt idx="1">
                  <c:v>84.06</c:v>
                </c:pt>
                <c:pt idx="2">
                  <c:v>84.07</c:v>
                </c:pt>
                <c:pt idx="3">
                  <c:v>84.32</c:v>
                </c:pt>
                <c:pt idx="4">
                  <c:v>84.58</c:v>
                </c:pt>
              </c:numCache>
            </c:numRef>
          </c:val>
          <c:smooth val="0"/>
        </c:ser>
        <c:dLbls>
          <c:showLegendKey val="0"/>
          <c:showVal val="0"/>
          <c:showCatName val="0"/>
          <c:showSerName val="0"/>
          <c:showPercent val="0"/>
          <c:showBubbleSize val="0"/>
        </c:dLbls>
        <c:marker val="1"/>
        <c:smooth val="0"/>
        <c:axId val="654509696"/>
        <c:axId val="654510088"/>
      </c:lineChart>
      <c:dateAx>
        <c:axId val="654509696"/>
        <c:scaling>
          <c:orientation val="minMax"/>
        </c:scaling>
        <c:delete val="1"/>
        <c:axPos val="b"/>
        <c:numFmt formatCode="ge" sourceLinked="1"/>
        <c:majorTickMark val="none"/>
        <c:minorTickMark val="none"/>
        <c:tickLblPos val="none"/>
        <c:crossAx val="654510088"/>
        <c:crosses val="autoZero"/>
        <c:auto val="1"/>
        <c:lblOffset val="100"/>
        <c:baseTimeUnit val="years"/>
      </c:dateAx>
      <c:valAx>
        <c:axId val="654510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54509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【914.53】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【276.78】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60" zoomScaleNormal="60" workbookViewId="0"/>
  </sheetViews>
  <sheetFormatPr defaultColWidth="2.6640625" defaultRowHeight="13.2"/>
  <cols>
    <col min="1" max="1" width="2.6640625" style="3" customWidth="1"/>
    <col min="2" max="62" width="3.77734375" style="3" customWidth="1"/>
    <col min="63" max="63" width="2.6640625" style="3"/>
    <col min="64" max="78" width="3.109375" style="3" customWidth="1"/>
    <col min="79" max="79" width="4.44140625" style="3" bestFit="1" customWidth="1"/>
    <col min="80" max="80" width="2.6640625" style="3"/>
    <col min="81" max="82" width="4.44140625" style="3" bestFit="1" customWidth="1"/>
    <col min="83" max="16384" width="2.6640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75" t="str">
        <f>データ!H6</f>
        <v>熊本県　熊本市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4"/>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4"/>
      <c r="BK7" s="4"/>
      <c r="BL7" s="5" t="s">
        <v>9</v>
      </c>
      <c r="BM7" s="6"/>
      <c r="BN7" s="6"/>
      <c r="BO7" s="6"/>
      <c r="BP7" s="6"/>
      <c r="BQ7" s="6"/>
      <c r="BR7" s="6"/>
      <c r="BS7" s="6"/>
      <c r="BT7" s="6"/>
      <c r="BU7" s="6"/>
      <c r="BV7" s="6"/>
      <c r="BW7" s="6"/>
      <c r="BX7" s="6"/>
      <c r="BY7" s="7"/>
    </row>
    <row r="8" spans="1:78" ht="18.75" customHeight="1">
      <c r="A8" s="2"/>
      <c r="B8" s="72" t="str">
        <f>データ!I6</f>
        <v>法非適用</v>
      </c>
      <c r="C8" s="72"/>
      <c r="D8" s="72"/>
      <c r="E8" s="72"/>
      <c r="F8" s="72"/>
      <c r="G8" s="72"/>
      <c r="H8" s="72"/>
      <c r="I8" s="72" t="str">
        <f>データ!J6</f>
        <v>下水道事業</v>
      </c>
      <c r="J8" s="72"/>
      <c r="K8" s="72"/>
      <c r="L8" s="72"/>
      <c r="M8" s="72"/>
      <c r="N8" s="72"/>
      <c r="O8" s="72"/>
      <c r="P8" s="72" t="str">
        <f>データ!K6</f>
        <v>農業集落排水</v>
      </c>
      <c r="Q8" s="72"/>
      <c r="R8" s="72"/>
      <c r="S8" s="72"/>
      <c r="T8" s="72"/>
      <c r="U8" s="72"/>
      <c r="V8" s="72"/>
      <c r="W8" s="72" t="str">
        <f>データ!L6</f>
        <v>F2</v>
      </c>
      <c r="X8" s="72"/>
      <c r="Y8" s="72"/>
      <c r="Z8" s="72"/>
      <c r="AA8" s="72"/>
      <c r="AB8" s="72"/>
      <c r="AC8" s="72"/>
      <c r="AD8" s="73" t="s">
        <v>122</v>
      </c>
      <c r="AE8" s="73"/>
      <c r="AF8" s="73"/>
      <c r="AG8" s="73"/>
      <c r="AH8" s="73"/>
      <c r="AI8" s="73"/>
      <c r="AJ8" s="73"/>
      <c r="AK8" s="4"/>
      <c r="AL8" s="67">
        <f>データ!S6</f>
        <v>733844</v>
      </c>
      <c r="AM8" s="67"/>
      <c r="AN8" s="67"/>
      <c r="AO8" s="67"/>
      <c r="AP8" s="67"/>
      <c r="AQ8" s="67"/>
      <c r="AR8" s="67"/>
      <c r="AS8" s="67"/>
      <c r="AT8" s="66">
        <f>データ!T6</f>
        <v>390.32</v>
      </c>
      <c r="AU8" s="66"/>
      <c r="AV8" s="66"/>
      <c r="AW8" s="66"/>
      <c r="AX8" s="66"/>
      <c r="AY8" s="66"/>
      <c r="AZ8" s="66"/>
      <c r="BA8" s="66"/>
      <c r="BB8" s="66">
        <f>データ!U6</f>
        <v>1880.11</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4"/>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4"/>
      <c r="BK9" s="4"/>
      <c r="BL9" s="64" t="s">
        <v>20</v>
      </c>
      <c r="BM9" s="65"/>
      <c r="BN9" s="11" t="s">
        <v>21</v>
      </c>
      <c r="BO9" s="12"/>
      <c r="BP9" s="12"/>
      <c r="BQ9" s="12"/>
      <c r="BR9" s="12"/>
      <c r="BS9" s="12"/>
      <c r="BT9" s="12"/>
      <c r="BU9" s="12"/>
      <c r="BV9" s="12"/>
      <c r="BW9" s="12"/>
      <c r="BX9" s="12"/>
      <c r="BY9" s="13"/>
    </row>
    <row r="10" spans="1:78" ht="18.75" customHeight="1">
      <c r="A10" s="2"/>
      <c r="B10" s="66" t="str">
        <f>データ!N6</f>
        <v>-</v>
      </c>
      <c r="C10" s="66"/>
      <c r="D10" s="66"/>
      <c r="E10" s="66"/>
      <c r="F10" s="66"/>
      <c r="G10" s="66"/>
      <c r="H10" s="66"/>
      <c r="I10" s="66" t="str">
        <f>データ!O6</f>
        <v>該当数値なし</v>
      </c>
      <c r="J10" s="66"/>
      <c r="K10" s="66"/>
      <c r="L10" s="66"/>
      <c r="M10" s="66"/>
      <c r="N10" s="66"/>
      <c r="O10" s="66"/>
      <c r="P10" s="66">
        <f>データ!P6</f>
        <v>0.59</v>
      </c>
      <c r="Q10" s="66"/>
      <c r="R10" s="66"/>
      <c r="S10" s="66"/>
      <c r="T10" s="66"/>
      <c r="U10" s="66"/>
      <c r="V10" s="66"/>
      <c r="W10" s="66">
        <f>データ!Q6</f>
        <v>100</v>
      </c>
      <c r="X10" s="66"/>
      <c r="Y10" s="66"/>
      <c r="Z10" s="66"/>
      <c r="AA10" s="66"/>
      <c r="AB10" s="66"/>
      <c r="AC10" s="66"/>
      <c r="AD10" s="67">
        <f>データ!R6</f>
        <v>2303</v>
      </c>
      <c r="AE10" s="67"/>
      <c r="AF10" s="67"/>
      <c r="AG10" s="67"/>
      <c r="AH10" s="67"/>
      <c r="AI10" s="67"/>
      <c r="AJ10" s="67"/>
      <c r="AK10" s="2"/>
      <c r="AL10" s="67">
        <f>データ!V6</f>
        <v>4303</v>
      </c>
      <c r="AM10" s="67"/>
      <c r="AN10" s="67"/>
      <c r="AO10" s="67"/>
      <c r="AP10" s="67"/>
      <c r="AQ10" s="67"/>
      <c r="AR10" s="67"/>
      <c r="AS10" s="67"/>
      <c r="AT10" s="66">
        <f>データ!W6</f>
        <v>2.1800000000000002</v>
      </c>
      <c r="AU10" s="66"/>
      <c r="AV10" s="66"/>
      <c r="AW10" s="66"/>
      <c r="AX10" s="66"/>
      <c r="AY10" s="66"/>
      <c r="AZ10" s="66"/>
      <c r="BA10" s="66"/>
      <c r="BB10" s="66">
        <f>データ!X6</f>
        <v>1973.85</v>
      </c>
      <c r="BC10" s="66"/>
      <c r="BD10" s="66"/>
      <c r="BE10" s="66"/>
      <c r="BF10" s="66"/>
      <c r="BG10" s="66"/>
      <c r="BH10" s="66"/>
      <c r="BI10" s="66"/>
      <c r="BJ10" s="2"/>
      <c r="BK10" s="2"/>
      <c r="BL10" s="68" t="s">
        <v>22</v>
      </c>
      <c r="BM10" s="69"/>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8" t="s">
        <v>124</v>
      </c>
      <c r="BM16" s="49"/>
      <c r="BN16" s="49"/>
      <c r="BO16" s="49"/>
      <c r="BP16" s="49"/>
      <c r="BQ16" s="49"/>
      <c r="BR16" s="49"/>
      <c r="BS16" s="49"/>
      <c r="BT16" s="49"/>
      <c r="BU16" s="49"/>
      <c r="BV16" s="49"/>
      <c r="BW16" s="49"/>
      <c r="BX16" s="49"/>
      <c r="BY16" s="49"/>
      <c r="BZ16" s="50"/>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8"/>
      <c r="BM17" s="49"/>
      <c r="BN17" s="49"/>
      <c r="BO17" s="49"/>
      <c r="BP17" s="49"/>
      <c r="BQ17" s="49"/>
      <c r="BR17" s="49"/>
      <c r="BS17" s="49"/>
      <c r="BT17" s="49"/>
      <c r="BU17" s="49"/>
      <c r="BV17" s="49"/>
      <c r="BW17" s="49"/>
      <c r="BX17" s="49"/>
      <c r="BY17" s="49"/>
      <c r="BZ17" s="50"/>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8"/>
      <c r="BM18" s="49"/>
      <c r="BN18" s="49"/>
      <c r="BO18" s="49"/>
      <c r="BP18" s="49"/>
      <c r="BQ18" s="49"/>
      <c r="BR18" s="49"/>
      <c r="BS18" s="49"/>
      <c r="BT18" s="49"/>
      <c r="BU18" s="49"/>
      <c r="BV18" s="49"/>
      <c r="BW18" s="49"/>
      <c r="BX18" s="49"/>
      <c r="BY18" s="49"/>
      <c r="BZ18" s="50"/>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8"/>
      <c r="BM19" s="49"/>
      <c r="BN19" s="49"/>
      <c r="BO19" s="49"/>
      <c r="BP19" s="49"/>
      <c r="BQ19" s="49"/>
      <c r="BR19" s="49"/>
      <c r="BS19" s="49"/>
      <c r="BT19" s="49"/>
      <c r="BU19" s="49"/>
      <c r="BV19" s="49"/>
      <c r="BW19" s="49"/>
      <c r="BX19" s="49"/>
      <c r="BY19" s="49"/>
      <c r="BZ19" s="50"/>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8"/>
      <c r="BM20" s="49"/>
      <c r="BN20" s="49"/>
      <c r="BO20" s="49"/>
      <c r="BP20" s="49"/>
      <c r="BQ20" s="49"/>
      <c r="BR20" s="49"/>
      <c r="BS20" s="49"/>
      <c r="BT20" s="49"/>
      <c r="BU20" s="49"/>
      <c r="BV20" s="49"/>
      <c r="BW20" s="49"/>
      <c r="BX20" s="49"/>
      <c r="BY20" s="49"/>
      <c r="BZ20" s="50"/>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8"/>
      <c r="BM21" s="49"/>
      <c r="BN21" s="49"/>
      <c r="BO21" s="49"/>
      <c r="BP21" s="49"/>
      <c r="BQ21" s="49"/>
      <c r="BR21" s="49"/>
      <c r="BS21" s="49"/>
      <c r="BT21" s="49"/>
      <c r="BU21" s="49"/>
      <c r="BV21" s="49"/>
      <c r="BW21" s="49"/>
      <c r="BX21" s="49"/>
      <c r="BY21" s="49"/>
      <c r="BZ21" s="50"/>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8"/>
      <c r="BM22" s="49"/>
      <c r="BN22" s="49"/>
      <c r="BO22" s="49"/>
      <c r="BP22" s="49"/>
      <c r="BQ22" s="49"/>
      <c r="BR22" s="49"/>
      <c r="BS22" s="49"/>
      <c r="BT22" s="49"/>
      <c r="BU22" s="49"/>
      <c r="BV22" s="49"/>
      <c r="BW22" s="49"/>
      <c r="BX22" s="49"/>
      <c r="BY22" s="49"/>
      <c r="BZ22" s="50"/>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8"/>
      <c r="BM23" s="49"/>
      <c r="BN23" s="49"/>
      <c r="BO23" s="49"/>
      <c r="BP23" s="49"/>
      <c r="BQ23" s="49"/>
      <c r="BR23" s="49"/>
      <c r="BS23" s="49"/>
      <c r="BT23" s="49"/>
      <c r="BU23" s="49"/>
      <c r="BV23" s="49"/>
      <c r="BW23" s="49"/>
      <c r="BX23" s="49"/>
      <c r="BY23" s="49"/>
      <c r="BZ23" s="50"/>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8"/>
      <c r="BM24" s="49"/>
      <c r="BN24" s="49"/>
      <c r="BO24" s="49"/>
      <c r="BP24" s="49"/>
      <c r="BQ24" s="49"/>
      <c r="BR24" s="49"/>
      <c r="BS24" s="49"/>
      <c r="BT24" s="49"/>
      <c r="BU24" s="49"/>
      <c r="BV24" s="49"/>
      <c r="BW24" s="49"/>
      <c r="BX24" s="49"/>
      <c r="BY24" s="49"/>
      <c r="BZ24" s="50"/>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8"/>
      <c r="BM25" s="49"/>
      <c r="BN25" s="49"/>
      <c r="BO25" s="49"/>
      <c r="BP25" s="49"/>
      <c r="BQ25" s="49"/>
      <c r="BR25" s="49"/>
      <c r="BS25" s="49"/>
      <c r="BT25" s="49"/>
      <c r="BU25" s="49"/>
      <c r="BV25" s="49"/>
      <c r="BW25" s="49"/>
      <c r="BX25" s="49"/>
      <c r="BY25" s="49"/>
      <c r="BZ25" s="50"/>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8"/>
      <c r="BM26" s="49"/>
      <c r="BN26" s="49"/>
      <c r="BO26" s="49"/>
      <c r="BP26" s="49"/>
      <c r="BQ26" s="49"/>
      <c r="BR26" s="49"/>
      <c r="BS26" s="49"/>
      <c r="BT26" s="49"/>
      <c r="BU26" s="49"/>
      <c r="BV26" s="49"/>
      <c r="BW26" s="49"/>
      <c r="BX26" s="49"/>
      <c r="BY26" s="49"/>
      <c r="BZ26" s="50"/>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8"/>
      <c r="BM27" s="49"/>
      <c r="BN27" s="49"/>
      <c r="BO27" s="49"/>
      <c r="BP27" s="49"/>
      <c r="BQ27" s="49"/>
      <c r="BR27" s="49"/>
      <c r="BS27" s="49"/>
      <c r="BT27" s="49"/>
      <c r="BU27" s="49"/>
      <c r="BV27" s="49"/>
      <c r="BW27" s="49"/>
      <c r="BX27" s="49"/>
      <c r="BY27" s="49"/>
      <c r="BZ27" s="50"/>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8"/>
      <c r="BM28" s="49"/>
      <c r="BN28" s="49"/>
      <c r="BO28" s="49"/>
      <c r="BP28" s="49"/>
      <c r="BQ28" s="49"/>
      <c r="BR28" s="49"/>
      <c r="BS28" s="49"/>
      <c r="BT28" s="49"/>
      <c r="BU28" s="49"/>
      <c r="BV28" s="49"/>
      <c r="BW28" s="49"/>
      <c r="BX28" s="49"/>
      <c r="BY28" s="49"/>
      <c r="BZ28" s="50"/>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8"/>
      <c r="BM29" s="49"/>
      <c r="BN29" s="49"/>
      <c r="BO29" s="49"/>
      <c r="BP29" s="49"/>
      <c r="BQ29" s="49"/>
      <c r="BR29" s="49"/>
      <c r="BS29" s="49"/>
      <c r="BT29" s="49"/>
      <c r="BU29" s="49"/>
      <c r="BV29" s="49"/>
      <c r="BW29" s="49"/>
      <c r="BX29" s="49"/>
      <c r="BY29" s="49"/>
      <c r="BZ29" s="50"/>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8"/>
      <c r="BM30" s="49"/>
      <c r="BN30" s="49"/>
      <c r="BO30" s="49"/>
      <c r="BP30" s="49"/>
      <c r="BQ30" s="49"/>
      <c r="BR30" s="49"/>
      <c r="BS30" s="49"/>
      <c r="BT30" s="49"/>
      <c r="BU30" s="49"/>
      <c r="BV30" s="49"/>
      <c r="BW30" s="49"/>
      <c r="BX30" s="49"/>
      <c r="BY30" s="49"/>
      <c r="BZ30" s="50"/>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8"/>
      <c r="BM31" s="49"/>
      <c r="BN31" s="49"/>
      <c r="BO31" s="49"/>
      <c r="BP31" s="49"/>
      <c r="BQ31" s="49"/>
      <c r="BR31" s="49"/>
      <c r="BS31" s="49"/>
      <c r="BT31" s="49"/>
      <c r="BU31" s="49"/>
      <c r="BV31" s="49"/>
      <c r="BW31" s="49"/>
      <c r="BX31" s="49"/>
      <c r="BY31" s="49"/>
      <c r="BZ31" s="50"/>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8"/>
      <c r="BM32" s="49"/>
      <c r="BN32" s="49"/>
      <c r="BO32" s="49"/>
      <c r="BP32" s="49"/>
      <c r="BQ32" s="49"/>
      <c r="BR32" s="49"/>
      <c r="BS32" s="49"/>
      <c r="BT32" s="49"/>
      <c r="BU32" s="49"/>
      <c r="BV32" s="49"/>
      <c r="BW32" s="49"/>
      <c r="BX32" s="49"/>
      <c r="BY32" s="49"/>
      <c r="BZ32" s="50"/>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8"/>
      <c r="BM33" s="49"/>
      <c r="BN33" s="49"/>
      <c r="BO33" s="49"/>
      <c r="BP33" s="49"/>
      <c r="BQ33" s="49"/>
      <c r="BR33" s="49"/>
      <c r="BS33" s="49"/>
      <c r="BT33" s="49"/>
      <c r="BU33" s="49"/>
      <c r="BV33" s="49"/>
      <c r="BW33" s="49"/>
      <c r="BX33" s="49"/>
      <c r="BY33" s="49"/>
      <c r="BZ33" s="50"/>
    </row>
    <row r="34" spans="1:78" ht="13.5" customHeight="1">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48"/>
      <c r="BM34" s="49"/>
      <c r="BN34" s="49"/>
      <c r="BO34" s="49"/>
      <c r="BP34" s="49"/>
      <c r="BQ34" s="49"/>
      <c r="BR34" s="49"/>
      <c r="BS34" s="49"/>
      <c r="BT34" s="49"/>
      <c r="BU34" s="49"/>
      <c r="BV34" s="49"/>
      <c r="BW34" s="49"/>
      <c r="BX34" s="49"/>
      <c r="BY34" s="49"/>
      <c r="BZ34" s="50"/>
    </row>
    <row r="35" spans="1:78" ht="13.5" customHeight="1">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48"/>
      <c r="BM35" s="49"/>
      <c r="BN35" s="49"/>
      <c r="BO35" s="49"/>
      <c r="BP35" s="49"/>
      <c r="BQ35" s="49"/>
      <c r="BR35" s="49"/>
      <c r="BS35" s="49"/>
      <c r="BT35" s="49"/>
      <c r="BU35" s="49"/>
      <c r="BV35" s="49"/>
      <c r="BW35" s="49"/>
      <c r="BX35" s="49"/>
      <c r="BY35" s="49"/>
      <c r="BZ35" s="50"/>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8"/>
      <c r="BM36" s="49"/>
      <c r="BN36" s="49"/>
      <c r="BO36" s="49"/>
      <c r="BP36" s="49"/>
      <c r="BQ36" s="49"/>
      <c r="BR36" s="49"/>
      <c r="BS36" s="49"/>
      <c r="BT36" s="49"/>
      <c r="BU36" s="49"/>
      <c r="BV36" s="49"/>
      <c r="BW36" s="49"/>
      <c r="BX36" s="49"/>
      <c r="BY36" s="49"/>
      <c r="BZ36" s="50"/>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8"/>
      <c r="BM37" s="49"/>
      <c r="BN37" s="49"/>
      <c r="BO37" s="49"/>
      <c r="BP37" s="49"/>
      <c r="BQ37" s="49"/>
      <c r="BR37" s="49"/>
      <c r="BS37" s="49"/>
      <c r="BT37" s="49"/>
      <c r="BU37" s="49"/>
      <c r="BV37" s="49"/>
      <c r="BW37" s="49"/>
      <c r="BX37" s="49"/>
      <c r="BY37" s="49"/>
      <c r="BZ37" s="50"/>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8"/>
      <c r="BM38" s="49"/>
      <c r="BN38" s="49"/>
      <c r="BO38" s="49"/>
      <c r="BP38" s="49"/>
      <c r="BQ38" s="49"/>
      <c r="BR38" s="49"/>
      <c r="BS38" s="49"/>
      <c r="BT38" s="49"/>
      <c r="BU38" s="49"/>
      <c r="BV38" s="49"/>
      <c r="BW38" s="49"/>
      <c r="BX38" s="49"/>
      <c r="BY38" s="49"/>
      <c r="BZ38" s="50"/>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8"/>
      <c r="BM39" s="49"/>
      <c r="BN39" s="49"/>
      <c r="BO39" s="49"/>
      <c r="BP39" s="49"/>
      <c r="BQ39" s="49"/>
      <c r="BR39" s="49"/>
      <c r="BS39" s="49"/>
      <c r="BT39" s="49"/>
      <c r="BU39" s="49"/>
      <c r="BV39" s="49"/>
      <c r="BW39" s="49"/>
      <c r="BX39" s="49"/>
      <c r="BY39" s="49"/>
      <c r="BZ39" s="50"/>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8"/>
      <c r="BM40" s="49"/>
      <c r="BN40" s="49"/>
      <c r="BO40" s="49"/>
      <c r="BP40" s="49"/>
      <c r="BQ40" s="49"/>
      <c r="BR40" s="49"/>
      <c r="BS40" s="49"/>
      <c r="BT40" s="49"/>
      <c r="BU40" s="49"/>
      <c r="BV40" s="49"/>
      <c r="BW40" s="49"/>
      <c r="BX40" s="49"/>
      <c r="BY40" s="49"/>
      <c r="BZ40" s="50"/>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8"/>
      <c r="BM41" s="49"/>
      <c r="BN41" s="49"/>
      <c r="BO41" s="49"/>
      <c r="BP41" s="49"/>
      <c r="BQ41" s="49"/>
      <c r="BR41" s="49"/>
      <c r="BS41" s="49"/>
      <c r="BT41" s="49"/>
      <c r="BU41" s="49"/>
      <c r="BV41" s="49"/>
      <c r="BW41" s="49"/>
      <c r="BX41" s="49"/>
      <c r="BY41" s="49"/>
      <c r="BZ41" s="50"/>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8"/>
      <c r="BM42" s="49"/>
      <c r="BN42" s="49"/>
      <c r="BO42" s="49"/>
      <c r="BP42" s="49"/>
      <c r="BQ42" s="49"/>
      <c r="BR42" s="49"/>
      <c r="BS42" s="49"/>
      <c r="BT42" s="49"/>
      <c r="BU42" s="49"/>
      <c r="BV42" s="49"/>
      <c r="BW42" s="49"/>
      <c r="BX42" s="49"/>
      <c r="BY42" s="49"/>
      <c r="BZ42" s="50"/>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8"/>
      <c r="BM43" s="49"/>
      <c r="BN43" s="49"/>
      <c r="BO43" s="49"/>
      <c r="BP43" s="49"/>
      <c r="BQ43" s="49"/>
      <c r="BR43" s="49"/>
      <c r="BS43" s="49"/>
      <c r="BT43" s="49"/>
      <c r="BU43" s="49"/>
      <c r="BV43" s="49"/>
      <c r="BW43" s="49"/>
      <c r="BX43" s="49"/>
      <c r="BY43" s="49"/>
      <c r="BZ43" s="50"/>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1"/>
      <c r="BM44" s="52"/>
      <c r="BN44" s="52"/>
      <c r="BO44" s="52"/>
      <c r="BP44" s="52"/>
      <c r="BQ44" s="52"/>
      <c r="BR44" s="52"/>
      <c r="BS44" s="52"/>
      <c r="BT44" s="52"/>
      <c r="BU44" s="52"/>
      <c r="BV44" s="52"/>
      <c r="BW44" s="52"/>
      <c r="BX44" s="52"/>
      <c r="BY44" s="52"/>
      <c r="BZ44" s="53"/>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123</v>
      </c>
      <c r="BM47" s="49"/>
      <c r="BN47" s="49"/>
      <c r="BO47" s="49"/>
      <c r="BP47" s="49"/>
      <c r="BQ47" s="49"/>
      <c r="BR47" s="49"/>
      <c r="BS47" s="49"/>
      <c r="BT47" s="49"/>
      <c r="BU47" s="49"/>
      <c r="BV47" s="49"/>
      <c r="BW47" s="49"/>
      <c r="BX47" s="49"/>
      <c r="BY47" s="49"/>
      <c r="BZ47" s="50"/>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125</v>
      </c>
      <c r="BM66" s="49"/>
      <c r="BN66" s="49"/>
      <c r="BO66" s="49"/>
      <c r="BP66" s="49"/>
      <c r="BQ66" s="49"/>
      <c r="BR66" s="49"/>
      <c r="BS66" s="49"/>
      <c r="BT66" s="49"/>
      <c r="BU66" s="49"/>
      <c r="BV66" s="49"/>
      <c r="BW66" s="49"/>
      <c r="BX66" s="49"/>
      <c r="BY66" s="49"/>
      <c r="BZ66" s="50"/>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【914.53】</v>
      </c>
      <c r="I86" s="26" t="str">
        <f>データ!CA6</f>
        <v>【55.73】</v>
      </c>
      <c r="J86" s="26" t="str">
        <f>データ!CL6</f>
        <v>【276.78】</v>
      </c>
      <c r="K86" s="26" t="str">
        <f>データ!CW6</f>
        <v>【59.15】</v>
      </c>
      <c r="L86" s="26" t="str">
        <f>データ!DH6</f>
        <v>【85.01】</v>
      </c>
      <c r="M86" s="26" t="s">
        <v>56</v>
      </c>
      <c r="N86" s="26" t="s">
        <v>56</v>
      </c>
      <c r="O86" s="26" t="str">
        <f>データ!EO6</f>
        <v>【1.58】</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ColWidth="9" defaultRowHeight="13.2"/>
  <cols>
    <col min="1" max="1" width="9" style="3"/>
    <col min="2" max="144" width="11.88671875" style="3" customWidth="1"/>
    <col min="145" max="16384" width="9" style="3"/>
  </cols>
  <sheetData>
    <row r="1" spans="1:14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59</v>
      </c>
      <c r="B3" s="29" t="s">
        <v>60</v>
      </c>
      <c r="C3" s="29" t="s">
        <v>61</v>
      </c>
      <c r="D3" s="29" t="s">
        <v>62</v>
      </c>
      <c r="E3" s="29" t="s">
        <v>63</v>
      </c>
      <c r="F3" s="29" t="s">
        <v>64</v>
      </c>
      <c r="G3" s="29" t="s">
        <v>65</v>
      </c>
      <c r="H3" s="77" t="s">
        <v>66</v>
      </c>
      <c r="I3" s="78"/>
      <c r="J3" s="78"/>
      <c r="K3" s="78"/>
      <c r="L3" s="78"/>
      <c r="M3" s="78"/>
      <c r="N3" s="78"/>
      <c r="O3" s="78"/>
      <c r="P3" s="78"/>
      <c r="Q3" s="78"/>
      <c r="R3" s="78"/>
      <c r="S3" s="78"/>
      <c r="T3" s="78"/>
      <c r="U3" s="78"/>
      <c r="V3" s="78"/>
      <c r="W3" s="78"/>
      <c r="X3" s="79"/>
      <c r="Y3" s="83" t="s">
        <v>67</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c r="A4" s="28" t="s">
        <v>69</v>
      </c>
      <c r="B4" s="30"/>
      <c r="C4" s="30"/>
      <c r="D4" s="30"/>
      <c r="E4" s="30"/>
      <c r="F4" s="30"/>
      <c r="G4" s="30"/>
      <c r="H4" s="80"/>
      <c r="I4" s="81"/>
      <c r="J4" s="81"/>
      <c r="K4" s="81"/>
      <c r="L4" s="81"/>
      <c r="M4" s="81"/>
      <c r="N4" s="81"/>
      <c r="O4" s="81"/>
      <c r="P4" s="81"/>
      <c r="Q4" s="81"/>
      <c r="R4" s="81"/>
      <c r="S4" s="81"/>
      <c r="T4" s="81"/>
      <c r="U4" s="81"/>
      <c r="V4" s="81"/>
      <c r="W4" s="81"/>
      <c r="X4" s="82"/>
      <c r="Y4" s="76" t="s">
        <v>70</v>
      </c>
      <c r="Z4" s="76"/>
      <c r="AA4" s="76"/>
      <c r="AB4" s="76"/>
      <c r="AC4" s="76"/>
      <c r="AD4" s="76"/>
      <c r="AE4" s="76"/>
      <c r="AF4" s="76"/>
      <c r="AG4" s="76"/>
      <c r="AH4" s="76"/>
      <c r="AI4" s="76"/>
      <c r="AJ4" s="76" t="s">
        <v>71</v>
      </c>
      <c r="AK4" s="76"/>
      <c r="AL4" s="76"/>
      <c r="AM4" s="76"/>
      <c r="AN4" s="76"/>
      <c r="AO4" s="76"/>
      <c r="AP4" s="76"/>
      <c r="AQ4" s="76"/>
      <c r="AR4" s="76"/>
      <c r="AS4" s="76"/>
      <c r="AT4" s="76"/>
      <c r="AU4" s="76" t="s">
        <v>72</v>
      </c>
      <c r="AV4" s="76"/>
      <c r="AW4" s="76"/>
      <c r="AX4" s="76"/>
      <c r="AY4" s="76"/>
      <c r="AZ4" s="76"/>
      <c r="BA4" s="76"/>
      <c r="BB4" s="76"/>
      <c r="BC4" s="76"/>
      <c r="BD4" s="76"/>
      <c r="BE4" s="76"/>
      <c r="BF4" s="76" t="s">
        <v>73</v>
      </c>
      <c r="BG4" s="76"/>
      <c r="BH4" s="76"/>
      <c r="BI4" s="76"/>
      <c r="BJ4" s="76"/>
      <c r="BK4" s="76"/>
      <c r="BL4" s="76"/>
      <c r="BM4" s="76"/>
      <c r="BN4" s="76"/>
      <c r="BO4" s="76"/>
      <c r="BP4" s="76"/>
      <c r="BQ4" s="76" t="s">
        <v>74</v>
      </c>
      <c r="BR4" s="76"/>
      <c r="BS4" s="76"/>
      <c r="BT4" s="76"/>
      <c r="BU4" s="76"/>
      <c r="BV4" s="76"/>
      <c r="BW4" s="76"/>
      <c r="BX4" s="76"/>
      <c r="BY4" s="76"/>
      <c r="BZ4" s="76"/>
      <c r="CA4" s="76"/>
      <c r="CB4" s="76" t="s">
        <v>75</v>
      </c>
      <c r="CC4" s="76"/>
      <c r="CD4" s="76"/>
      <c r="CE4" s="76"/>
      <c r="CF4" s="76"/>
      <c r="CG4" s="76"/>
      <c r="CH4" s="76"/>
      <c r="CI4" s="76"/>
      <c r="CJ4" s="76"/>
      <c r="CK4" s="76"/>
      <c r="CL4" s="76"/>
      <c r="CM4" s="76" t="s">
        <v>76</v>
      </c>
      <c r="CN4" s="76"/>
      <c r="CO4" s="76"/>
      <c r="CP4" s="76"/>
      <c r="CQ4" s="76"/>
      <c r="CR4" s="76"/>
      <c r="CS4" s="76"/>
      <c r="CT4" s="76"/>
      <c r="CU4" s="76"/>
      <c r="CV4" s="76"/>
      <c r="CW4" s="76"/>
      <c r="CX4" s="76" t="s">
        <v>77</v>
      </c>
      <c r="CY4" s="76"/>
      <c r="CZ4" s="76"/>
      <c r="DA4" s="76"/>
      <c r="DB4" s="76"/>
      <c r="DC4" s="76"/>
      <c r="DD4" s="76"/>
      <c r="DE4" s="76"/>
      <c r="DF4" s="76"/>
      <c r="DG4" s="76"/>
      <c r="DH4" s="76"/>
      <c r="DI4" s="76" t="s">
        <v>78</v>
      </c>
      <c r="DJ4" s="76"/>
      <c r="DK4" s="76"/>
      <c r="DL4" s="76"/>
      <c r="DM4" s="76"/>
      <c r="DN4" s="76"/>
      <c r="DO4" s="76"/>
      <c r="DP4" s="76"/>
      <c r="DQ4" s="76"/>
      <c r="DR4" s="76"/>
      <c r="DS4" s="76"/>
      <c r="DT4" s="76" t="s">
        <v>79</v>
      </c>
      <c r="DU4" s="76"/>
      <c r="DV4" s="76"/>
      <c r="DW4" s="76"/>
      <c r="DX4" s="76"/>
      <c r="DY4" s="76"/>
      <c r="DZ4" s="76"/>
      <c r="EA4" s="76"/>
      <c r="EB4" s="76"/>
      <c r="EC4" s="76"/>
      <c r="ED4" s="76"/>
      <c r="EE4" s="76" t="s">
        <v>80</v>
      </c>
      <c r="EF4" s="76"/>
      <c r="EG4" s="76"/>
      <c r="EH4" s="76"/>
      <c r="EI4" s="76"/>
      <c r="EJ4" s="76"/>
      <c r="EK4" s="76"/>
      <c r="EL4" s="76"/>
      <c r="EM4" s="76"/>
      <c r="EN4" s="76"/>
      <c r="EO4" s="76"/>
    </row>
    <row r="5" spans="1:14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c r="A6" s="28" t="s">
        <v>109</v>
      </c>
      <c r="B6" s="33">
        <f>B7</f>
        <v>2016</v>
      </c>
      <c r="C6" s="33">
        <f t="shared" ref="C6:X6" si="3">C7</f>
        <v>431001</v>
      </c>
      <c r="D6" s="33">
        <f t="shared" si="3"/>
        <v>47</v>
      </c>
      <c r="E6" s="33">
        <f t="shared" si="3"/>
        <v>17</v>
      </c>
      <c r="F6" s="33">
        <f t="shared" si="3"/>
        <v>5</v>
      </c>
      <c r="G6" s="33">
        <f t="shared" si="3"/>
        <v>0</v>
      </c>
      <c r="H6" s="33" t="str">
        <f t="shared" si="3"/>
        <v>熊本県　熊本市</v>
      </c>
      <c r="I6" s="33" t="str">
        <f t="shared" si="3"/>
        <v>法非適用</v>
      </c>
      <c r="J6" s="33" t="str">
        <f t="shared" si="3"/>
        <v>下水道事業</v>
      </c>
      <c r="K6" s="33" t="str">
        <f t="shared" si="3"/>
        <v>農業集落排水</v>
      </c>
      <c r="L6" s="33" t="str">
        <f t="shared" si="3"/>
        <v>F2</v>
      </c>
      <c r="M6" s="33">
        <f t="shared" si="3"/>
        <v>0</v>
      </c>
      <c r="N6" s="34" t="str">
        <f t="shared" si="3"/>
        <v>-</v>
      </c>
      <c r="O6" s="34" t="str">
        <f t="shared" si="3"/>
        <v>該当数値なし</v>
      </c>
      <c r="P6" s="34">
        <f t="shared" si="3"/>
        <v>0.59</v>
      </c>
      <c r="Q6" s="34">
        <f t="shared" si="3"/>
        <v>100</v>
      </c>
      <c r="R6" s="34">
        <f t="shared" si="3"/>
        <v>2303</v>
      </c>
      <c r="S6" s="34">
        <f t="shared" si="3"/>
        <v>733844</v>
      </c>
      <c r="T6" s="34">
        <f t="shared" si="3"/>
        <v>390.32</v>
      </c>
      <c r="U6" s="34">
        <f t="shared" si="3"/>
        <v>1880.11</v>
      </c>
      <c r="V6" s="34">
        <f t="shared" si="3"/>
        <v>4303</v>
      </c>
      <c r="W6" s="34">
        <f t="shared" si="3"/>
        <v>2.1800000000000002</v>
      </c>
      <c r="X6" s="34">
        <f t="shared" si="3"/>
        <v>1973.85</v>
      </c>
      <c r="Y6" s="35">
        <f>IF(Y7="",NA(),Y7)</f>
        <v>98.39</v>
      </c>
      <c r="Z6" s="35">
        <f t="shared" ref="Z6:AH6" si="4">IF(Z7="",NA(),Z7)</f>
        <v>99.63</v>
      </c>
      <c r="AA6" s="35">
        <f t="shared" si="4"/>
        <v>99.78</v>
      </c>
      <c r="AB6" s="35">
        <f t="shared" si="4"/>
        <v>99.28</v>
      </c>
      <c r="AC6" s="35">
        <f t="shared" si="4"/>
        <v>85.63</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674.66</v>
      </c>
      <c r="BG6" s="35">
        <f t="shared" ref="BG6:BO6" si="7">IF(BG7="",NA(),BG7)</f>
        <v>144.05000000000001</v>
      </c>
      <c r="BH6" s="35">
        <f t="shared" si="7"/>
        <v>43.52</v>
      </c>
      <c r="BI6" s="34">
        <f t="shared" si="7"/>
        <v>0</v>
      </c>
      <c r="BJ6" s="35">
        <f t="shared" si="7"/>
        <v>3356.95</v>
      </c>
      <c r="BK6" s="35">
        <f t="shared" si="7"/>
        <v>1197.82</v>
      </c>
      <c r="BL6" s="35">
        <f t="shared" si="7"/>
        <v>1126.77</v>
      </c>
      <c r="BM6" s="35">
        <f t="shared" si="7"/>
        <v>1044.8</v>
      </c>
      <c r="BN6" s="35">
        <f t="shared" si="7"/>
        <v>1081.8</v>
      </c>
      <c r="BO6" s="35">
        <f t="shared" si="7"/>
        <v>974.93</v>
      </c>
      <c r="BP6" s="34" t="str">
        <f>IF(BP7="","",IF(BP7="-","【-】","【"&amp;SUBSTITUTE(TEXT(BP7,"#,##0.00"),"-","△")&amp;"】"))</f>
        <v>【914.53】</v>
      </c>
      <c r="BQ6" s="35">
        <f>IF(BQ7="",NA(),BQ7)</f>
        <v>42.42</v>
      </c>
      <c r="BR6" s="35">
        <f t="shared" ref="BR6:BZ6" si="8">IF(BR7="",NA(),BR7)</f>
        <v>50.25</v>
      </c>
      <c r="BS6" s="35">
        <f t="shared" si="8"/>
        <v>44.78</v>
      </c>
      <c r="BT6" s="35">
        <f t="shared" si="8"/>
        <v>38.72</v>
      </c>
      <c r="BU6" s="35">
        <f t="shared" si="8"/>
        <v>34.42</v>
      </c>
      <c r="BV6" s="35">
        <f t="shared" si="8"/>
        <v>51.03</v>
      </c>
      <c r="BW6" s="35">
        <f t="shared" si="8"/>
        <v>50.9</v>
      </c>
      <c r="BX6" s="35">
        <f t="shared" si="8"/>
        <v>50.82</v>
      </c>
      <c r="BY6" s="35">
        <f t="shared" si="8"/>
        <v>52.19</v>
      </c>
      <c r="BZ6" s="35">
        <f t="shared" si="8"/>
        <v>55.32</v>
      </c>
      <c r="CA6" s="34" t="str">
        <f>IF(CA7="","",IF(CA7="-","【-】","【"&amp;SUBSTITUTE(TEXT(CA7,"#,##0.00"),"-","△")&amp;"】"))</f>
        <v>【55.73】</v>
      </c>
      <c r="CB6" s="35">
        <f>IF(CB7="",NA(),CB7)</f>
        <v>221.77</v>
      </c>
      <c r="CC6" s="35">
        <f t="shared" ref="CC6:CK6" si="9">IF(CC7="",NA(),CC7)</f>
        <v>187.36</v>
      </c>
      <c r="CD6" s="35">
        <f t="shared" si="9"/>
        <v>217.18</v>
      </c>
      <c r="CE6" s="35">
        <f t="shared" si="9"/>
        <v>220.02</v>
      </c>
      <c r="CF6" s="35">
        <f t="shared" si="9"/>
        <v>254.97</v>
      </c>
      <c r="CG6" s="35">
        <f t="shared" si="9"/>
        <v>289.60000000000002</v>
      </c>
      <c r="CH6" s="35">
        <f t="shared" si="9"/>
        <v>293.27</v>
      </c>
      <c r="CI6" s="35">
        <f t="shared" si="9"/>
        <v>300.52</v>
      </c>
      <c r="CJ6" s="35">
        <f t="shared" si="9"/>
        <v>296.14</v>
      </c>
      <c r="CK6" s="35">
        <f t="shared" si="9"/>
        <v>283.17</v>
      </c>
      <c r="CL6" s="34" t="str">
        <f>IF(CL7="","",IF(CL7="-","【-】","【"&amp;SUBSTITUTE(TEXT(CL7,"#,##0.00"),"-","△")&amp;"】"))</f>
        <v>【276.78】</v>
      </c>
      <c r="CM6" s="35">
        <f>IF(CM7="",NA(),CM7)</f>
        <v>53.6</v>
      </c>
      <c r="CN6" s="35">
        <f t="shared" ref="CN6:CV6" si="10">IF(CN7="",NA(),CN7)</f>
        <v>52.99</v>
      </c>
      <c r="CO6" s="35">
        <f t="shared" si="10"/>
        <v>61.89</v>
      </c>
      <c r="CP6" s="35">
        <f t="shared" si="10"/>
        <v>61.96</v>
      </c>
      <c r="CQ6" s="35">
        <f t="shared" si="10"/>
        <v>48.85</v>
      </c>
      <c r="CR6" s="35">
        <f t="shared" si="10"/>
        <v>54.74</v>
      </c>
      <c r="CS6" s="35">
        <f t="shared" si="10"/>
        <v>53.78</v>
      </c>
      <c r="CT6" s="35">
        <f t="shared" si="10"/>
        <v>53.24</v>
      </c>
      <c r="CU6" s="35">
        <f t="shared" si="10"/>
        <v>52.31</v>
      </c>
      <c r="CV6" s="35">
        <f t="shared" si="10"/>
        <v>60.65</v>
      </c>
      <c r="CW6" s="34" t="str">
        <f>IF(CW7="","",IF(CW7="-","【-】","【"&amp;SUBSTITUTE(TEXT(CW7,"#,##0.00"),"-","△")&amp;"】"))</f>
        <v>【59.15】</v>
      </c>
      <c r="CX6" s="35">
        <f>IF(CX7="",NA(),CX7)</f>
        <v>72.92</v>
      </c>
      <c r="CY6" s="35">
        <f t="shared" ref="CY6:DG6" si="11">IF(CY7="",NA(),CY7)</f>
        <v>73.930000000000007</v>
      </c>
      <c r="CZ6" s="35">
        <f t="shared" si="11"/>
        <v>69.16</v>
      </c>
      <c r="DA6" s="35">
        <f t="shared" si="11"/>
        <v>70.73</v>
      </c>
      <c r="DB6" s="35">
        <f t="shared" si="11"/>
        <v>65.63</v>
      </c>
      <c r="DC6" s="35">
        <f t="shared" si="11"/>
        <v>83.88</v>
      </c>
      <c r="DD6" s="35">
        <f t="shared" si="11"/>
        <v>84.06</v>
      </c>
      <c r="DE6" s="35">
        <f t="shared" si="11"/>
        <v>84.07</v>
      </c>
      <c r="DF6" s="35">
        <f t="shared" si="11"/>
        <v>84.32</v>
      </c>
      <c r="DG6" s="35">
        <f t="shared" si="11"/>
        <v>84.58</v>
      </c>
      <c r="DH6" s="34" t="str">
        <f>IF(DH7="","",IF(DH7="-","【-】","【"&amp;SUBSTITUTE(TEXT(DH7,"#,##0.00"),"-","△")&amp;"】"))</f>
        <v>【85.01】</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0.04</v>
      </c>
      <c r="EK6" s="35">
        <f t="shared" si="14"/>
        <v>0.03</v>
      </c>
      <c r="EL6" s="35">
        <f t="shared" si="14"/>
        <v>0.02</v>
      </c>
      <c r="EM6" s="35">
        <f t="shared" si="14"/>
        <v>0.01</v>
      </c>
      <c r="EN6" s="35">
        <f t="shared" si="14"/>
        <v>2.0499999999999998</v>
      </c>
      <c r="EO6" s="34" t="str">
        <f>IF(EO7="","",IF(EO7="-","【-】","【"&amp;SUBSTITUTE(TEXT(EO7,"#,##0.00"),"-","△")&amp;"】"))</f>
        <v>【1.58】</v>
      </c>
    </row>
    <row r="7" spans="1:145" s="36" customFormat="1">
      <c r="A7" s="28"/>
      <c r="B7" s="37">
        <v>2016</v>
      </c>
      <c r="C7" s="37">
        <v>431001</v>
      </c>
      <c r="D7" s="37">
        <v>47</v>
      </c>
      <c r="E7" s="37">
        <v>17</v>
      </c>
      <c r="F7" s="37">
        <v>5</v>
      </c>
      <c r="G7" s="37">
        <v>0</v>
      </c>
      <c r="H7" s="37" t="s">
        <v>110</v>
      </c>
      <c r="I7" s="37" t="s">
        <v>111</v>
      </c>
      <c r="J7" s="37" t="s">
        <v>112</v>
      </c>
      <c r="K7" s="37" t="s">
        <v>113</v>
      </c>
      <c r="L7" s="37" t="s">
        <v>114</v>
      </c>
      <c r="M7" s="37"/>
      <c r="N7" s="38" t="s">
        <v>115</v>
      </c>
      <c r="O7" s="38" t="s">
        <v>116</v>
      </c>
      <c r="P7" s="38">
        <v>0.59</v>
      </c>
      <c r="Q7" s="38">
        <v>100</v>
      </c>
      <c r="R7" s="38">
        <v>2303</v>
      </c>
      <c r="S7" s="38">
        <v>733844</v>
      </c>
      <c r="T7" s="38">
        <v>390.32</v>
      </c>
      <c r="U7" s="38">
        <v>1880.11</v>
      </c>
      <c r="V7" s="38">
        <v>4303</v>
      </c>
      <c r="W7" s="38">
        <v>2.1800000000000002</v>
      </c>
      <c r="X7" s="38">
        <v>1973.85</v>
      </c>
      <c r="Y7" s="38">
        <v>98.39</v>
      </c>
      <c r="Z7" s="38">
        <v>99.63</v>
      </c>
      <c r="AA7" s="38">
        <v>99.78</v>
      </c>
      <c r="AB7" s="38">
        <v>99.28</v>
      </c>
      <c r="AC7" s="38">
        <v>85.63</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674.66</v>
      </c>
      <c r="BG7" s="38">
        <v>144.05000000000001</v>
      </c>
      <c r="BH7" s="38">
        <v>43.52</v>
      </c>
      <c r="BI7" s="38">
        <v>0</v>
      </c>
      <c r="BJ7" s="38">
        <v>3356.95</v>
      </c>
      <c r="BK7" s="38">
        <v>1197.82</v>
      </c>
      <c r="BL7" s="38">
        <v>1126.77</v>
      </c>
      <c r="BM7" s="38">
        <v>1044.8</v>
      </c>
      <c r="BN7" s="38">
        <v>1081.8</v>
      </c>
      <c r="BO7" s="38">
        <v>974.93</v>
      </c>
      <c r="BP7" s="38">
        <v>914.53</v>
      </c>
      <c r="BQ7" s="38">
        <v>42.42</v>
      </c>
      <c r="BR7" s="38">
        <v>50.25</v>
      </c>
      <c r="BS7" s="38">
        <v>44.78</v>
      </c>
      <c r="BT7" s="38">
        <v>38.72</v>
      </c>
      <c r="BU7" s="38">
        <v>34.42</v>
      </c>
      <c r="BV7" s="38">
        <v>51.03</v>
      </c>
      <c r="BW7" s="38">
        <v>50.9</v>
      </c>
      <c r="BX7" s="38">
        <v>50.82</v>
      </c>
      <c r="BY7" s="38">
        <v>52.19</v>
      </c>
      <c r="BZ7" s="38">
        <v>55.32</v>
      </c>
      <c r="CA7" s="38">
        <v>55.73</v>
      </c>
      <c r="CB7" s="38">
        <v>221.77</v>
      </c>
      <c r="CC7" s="38">
        <v>187.36</v>
      </c>
      <c r="CD7" s="38">
        <v>217.18</v>
      </c>
      <c r="CE7" s="38">
        <v>220.02</v>
      </c>
      <c r="CF7" s="38">
        <v>254.97</v>
      </c>
      <c r="CG7" s="38">
        <v>289.60000000000002</v>
      </c>
      <c r="CH7" s="38">
        <v>293.27</v>
      </c>
      <c r="CI7" s="38">
        <v>300.52</v>
      </c>
      <c r="CJ7" s="38">
        <v>296.14</v>
      </c>
      <c r="CK7" s="38">
        <v>283.17</v>
      </c>
      <c r="CL7" s="38">
        <v>276.77999999999997</v>
      </c>
      <c r="CM7" s="38">
        <v>53.6</v>
      </c>
      <c r="CN7" s="38">
        <v>52.99</v>
      </c>
      <c r="CO7" s="38">
        <v>61.89</v>
      </c>
      <c r="CP7" s="38">
        <v>61.96</v>
      </c>
      <c r="CQ7" s="38">
        <v>48.85</v>
      </c>
      <c r="CR7" s="38">
        <v>54.74</v>
      </c>
      <c r="CS7" s="38">
        <v>53.78</v>
      </c>
      <c r="CT7" s="38">
        <v>53.24</v>
      </c>
      <c r="CU7" s="38">
        <v>52.31</v>
      </c>
      <c r="CV7" s="38">
        <v>60.65</v>
      </c>
      <c r="CW7" s="38">
        <v>59.15</v>
      </c>
      <c r="CX7" s="38">
        <v>72.92</v>
      </c>
      <c r="CY7" s="38">
        <v>73.930000000000007</v>
      </c>
      <c r="CZ7" s="38">
        <v>69.16</v>
      </c>
      <c r="DA7" s="38">
        <v>70.73</v>
      </c>
      <c r="DB7" s="38">
        <v>65.63</v>
      </c>
      <c r="DC7" s="38">
        <v>83.88</v>
      </c>
      <c r="DD7" s="38">
        <v>84.06</v>
      </c>
      <c r="DE7" s="38">
        <v>84.07</v>
      </c>
      <c r="DF7" s="38">
        <v>84.32</v>
      </c>
      <c r="DG7" s="38">
        <v>84.58</v>
      </c>
      <c r="DH7" s="38">
        <v>85.01</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0.04</v>
      </c>
      <c r="EK7" s="38">
        <v>0.03</v>
      </c>
      <c r="EL7" s="38">
        <v>0.02</v>
      </c>
      <c r="EM7" s="38">
        <v>0.01</v>
      </c>
      <c r="EN7" s="38">
        <v>2.0499999999999998</v>
      </c>
      <c r="EO7" s="38">
        <v>1.58</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2018-02-22T01:55:32Z</cp:lastPrinted>
  <dcterms:created xsi:type="dcterms:W3CDTF">2017-12-25T02:33:41Z</dcterms:created>
  <dcterms:modified xsi:type="dcterms:W3CDTF">2018-02-22T15:33:37Z</dcterms:modified>
  <cp:category/>
</cp:coreProperties>
</file>