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★経営比較分析表\★ H28決算（上水・下水・電気・バス・観光・駐車場）\H300313 ★公表に向けて（観光・駐車場）\01 事業係から提出\作業用\01都道府県\02青森県（都道府県）-\"/>
    </mc:Choice>
  </mc:AlternateContent>
  <workbookProtection workbookPassword="B319" lockStructure="1"/>
  <bookViews>
    <workbookView xWindow="240" yWindow="60" windowWidth="14940" windowHeight="7872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AQ10" i="4"/>
  <c r="B10" i="4"/>
  <c r="LJ8" i="4"/>
  <c r="JQ8" i="4"/>
  <c r="HX8" i="4"/>
  <c r="DU8" i="4"/>
  <c r="CF8" i="4"/>
  <c r="AQ8" i="4"/>
  <c r="B8" i="4"/>
  <c r="B6" i="4"/>
  <c r="MI76" i="4" l="1"/>
  <c r="HJ51" i="4"/>
  <c r="MA30" i="4"/>
  <c r="CS30" i="4"/>
  <c r="MA51" i="4"/>
  <c r="IT76" i="4"/>
  <c r="CS51" i="4"/>
  <c r="HJ30" i="4"/>
  <c r="BZ76" i="4"/>
  <c r="C11" i="5"/>
  <c r="D11" i="5"/>
  <c r="E11" i="5"/>
  <c r="B11" i="5"/>
  <c r="BK76" i="4" l="1"/>
  <c r="LH51" i="4"/>
  <c r="BZ51" i="4"/>
  <c r="LT76" i="4"/>
  <c r="GQ51" i="4"/>
  <c r="LH30" i="4"/>
  <c r="IE76" i="4"/>
  <c r="GQ30" i="4"/>
  <c r="BZ30" i="4"/>
  <c r="BG51" i="4"/>
  <c r="BG30" i="4"/>
  <c r="LE76" i="4"/>
  <c r="AV76" i="4"/>
  <c r="KO51" i="4"/>
  <c r="KO30" i="4"/>
  <c r="HP76" i="4"/>
  <c r="FX30" i="4"/>
  <c r="FX51" i="4"/>
  <c r="JV30" i="4"/>
  <c r="HA76" i="4"/>
  <c r="AN51" i="4"/>
  <c r="FE30" i="4"/>
  <c r="AN30" i="4"/>
  <c r="JV51" i="4"/>
  <c r="KP76" i="4"/>
  <c r="FE51" i="4"/>
  <c r="AG76" i="4"/>
  <c r="KA76" i="4"/>
  <c r="EL51" i="4"/>
  <c r="JC30" i="4"/>
  <c r="GL76" i="4"/>
  <c r="U51" i="4"/>
  <c r="EL30" i="4"/>
  <c r="R76" i="4"/>
  <c r="U30" i="4"/>
  <c r="JC51" i="4"/>
</calcChain>
</file>

<file path=xl/sharedStrings.xml><?xml version="1.0" encoding="utf-8"?>
<sst xmlns="http://schemas.openxmlformats.org/spreadsheetml/2006/main" count="286" uniqueCount="137">
  <si>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</si>
  <si>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</si>
  <si>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</si>
  <si>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</si>
  <si>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</si>
  <si>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</si>
  <si>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</si>
  <si>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</si>
  <si>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</si>
  <si>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</si>
  <si>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</si>
  <si>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</si>
  <si>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</si>
  <si>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</si>
  <si>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</si>
  <si>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</si>
  <si>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</si>
  <si>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</si>
  <si>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</si>
  <si>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</si>
  <si>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</si>
  <si>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</si>
  <si>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</si>
  <si>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</si>
  <si>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</si>
  <si>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</si>
  <si>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</si>
  <si>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</si>
  <si>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</si>
  <si>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</si>
  <si>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</si>
  <si>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</si>
  <si>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</si>
  <si>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</si>
  <si>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</si>
  <si>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</si>
  <si>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</si>
  <si>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</si>
  <si>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</si>
  <si>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</si>
  <si>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</si>
  <si>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</si>
  <si>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</si>
  <si>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</si>
  <si>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</si>
  <si>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</si>
  <si>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</si>
  <si>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</si>
  <si>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</si>
  <si>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</si>
  <si>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</si>
  <si>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</si>
  <si>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</si>
  <si>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</si>
  <si>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</si>
  <si>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</si>
  <si>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</si>
  <si>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</si>
  <si>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</si>
  <si>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</si>
  <si>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</si>
  <si>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</si>
  <si>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</si>
  <si>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</si>
  <si>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</si>
  <si>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</si>
  <si>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</si>
  <si>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</si>
  <si>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</si>
  <si>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</si>
  <si>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</si>
  <si>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</si>
  <si>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</si>
  <si>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</si>
  <si>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</si>
  <si>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</si>
  <si>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</si>
  <si>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</si>
  <si>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</si>
  <si>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</si>
  <si>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</si>
  <si>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</si>
  <si>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</si>
  <si>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</si>
  <si>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</si>
  <si>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</si>
  <si>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</si>
  <si>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</si>
  <si>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</si>
  <si>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</si>
  <si>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</si>
  <si>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</si>
  <si>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</si>
  <si>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</si>
  <si>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</si>
  <si>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</si>
  <si>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</si>
  <si>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</si>
  <si>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</si>
  <si>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</si>
  <si>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</si>
  <si>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</si>
  <si>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</si>
  <si>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</si>
  <si>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</si>
  <si>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</si>
  <si>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</si>
  <si>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</si>
  <si>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</si>
  <si>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</si>
  <si>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</si>
  <si>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</si>
  <si>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</si>
  <si>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 xml:space="preserve"> </t>
    <phoneticPr fontId="9"/>
  </si>
  <si>
    <t xml:space="preserve"> </t>
    <phoneticPr fontId="9"/>
  </si>
  <si>
    <t>青森県</t>
  </si>
  <si>
    <t>県営柳町駐車場</t>
  </si>
  <si>
    <t>法非適用</t>
  </si>
  <si>
    <t>駐車場整備事業</t>
  </si>
  <si>
    <t>-</t>
  </si>
  <si>
    <t>Ａ２Ｂ１</t>
  </si>
  <si>
    <t>該当数値なし</t>
  </si>
  <si>
    <t>都市計画駐車場</t>
  </si>
  <si>
    <t>地下式</t>
  </si>
  <si>
    <t>商業施設</t>
  </si>
  <si>
    <t>無</t>
  </si>
  <si>
    <t>代行制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</si>
  <si>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</si>
  <si>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</si>
  <si>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</si>
  <si>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</si>
  <si>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</si>
  <si>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非設置</t>
    <rPh sb="0" eb="1">
      <t>ヒ</t>
    </rPh>
    <rPh sb="1" eb="3">
      <t>セッチ</t>
    </rPh>
    <phoneticPr fontId="6"/>
  </si>
  <si>
    <t>　青森県営柳町駐車場は、築20年を迎えており、今後、老朽化対策を検討していく必要がある。</t>
    <rPh sb="1" eb="5">
      <t>アオモリケンエイ</t>
    </rPh>
    <rPh sb="5" eb="7">
      <t>ヤナギマチ</t>
    </rPh>
    <rPh sb="7" eb="10">
      <t>チュウシャジョウ</t>
    </rPh>
    <rPh sb="12" eb="13">
      <t>チク</t>
    </rPh>
    <rPh sb="15" eb="16">
      <t>ネン</t>
    </rPh>
    <rPh sb="17" eb="18">
      <t>ムカ</t>
    </rPh>
    <rPh sb="23" eb="25">
      <t>コンゴ</t>
    </rPh>
    <rPh sb="26" eb="29">
      <t>ロウキュウカ</t>
    </rPh>
    <rPh sb="29" eb="31">
      <t>タイサク</t>
    </rPh>
    <rPh sb="32" eb="34">
      <t>ケントウ</t>
    </rPh>
    <rPh sb="38" eb="40">
      <t>ヒツヨウ</t>
    </rPh>
    <phoneticPr fontId="6"/>
  </si>
  <si>
    <t>　青森県営柳町駐車場は、平成28年度を以て起債償還を満了したものである。そのため、①収益的収支比率、②他会計補助金比率、③駐車台数一台当たりの他会計補助金額、⑤ＥＢＩＴＤＡのいずれの数字についても、平成29年度以降は改善することが見込まれる。</t>
    <rPh sb="1" eb="5">
      <t>アオモリケンエイ</t>
    </rPh>
    <rPh sb="5" eb="7">
      <t>ヤナギマチ</t>
    </rPh>
    <rPh sb="7" eb="10">
      <t>チュウシャジョウ</t>
    </rPh>
    <rPh sb="12" eb="14">
      <t>ヘイセイ</t>
    </rPh>
    <rPh sb="16" eb="18">
      <t>ネンド</t>
    </rPh>
    <rPh sb="19" eb="20">
      <t>モッ</t>
    </rPh>
    <rPh sb="21" eb="23">
      <t>キサイ</t>
    </rPh>
    <rPh sb="23" eb="25">
      <t>ショウカン</t>
    </rPh>
    <rPh sb="26" eb="28">
      <t>マンリョウ</t>
    </rPh>
    <rPh sb="99" eb="101">
      <t>ヘイセイ</t>
    </rPh>
    <rPh sb="103" eb="104">
      <t>ネン</t>
    </rPh>
    <rPh sb="104" eb="105">
      <t>ド</t>
    </rPh>
    <rPh sb="105" eb="107">
      <t>イコウ</t>
    </rPh>
    <phoneticPr fontId="6"/>
  </si>
  <si>
    <t>　青森県営柳町駐車場は、一定時間の出入りを自由とする定期券の販売も行っている。
　収容台数に対する一日当たり平均駐車台数の割合である⑪稼働率については平均を下回る低い数字であるが、これは、駐車時間の長い定期券利用者が多いためである。</t>
    <rPh sb="1" eb="5">
      <t>アオモリケンエイ</t>
    </rPh>
    <rPh sb="5" eb="7">
      <t>ヤナギマチ</t>
    </rPh>
    <rPh sb="7" eb="10">
      <t>チュウシャジョウ</t>
    </rPh>
    <rPh sb="12" eb="14">
      <t>イッテイ</t>
    </rPh>
    <rPh sb="14" eb="16">
      <t>ジカン</t>
    </rPh>
    <rPh sb="17" eb="19">
      <t>デイ</t>
    </rPh>
    <rPh sb="21" eb="23">
      <t>ジユウ</t>
    </rPh>
    <rPh sb="26" eb="29">
      <t>テイキケン</t>
    </rPh>
    <rPh sb="30" eb="32">
      <t>ハンバイ</t>
    </rPh>
    <rPh sb="33" eb="34">
      <t>オコナ</t>
    </rPh>
    <rPh sb="67" eb="69">
      <t>カドウ</t>
    </rPh>
    <rPh sb="69" eb="70">
      <t>リツ</t>
    </rPh>
    <rPh sb="75" eb="77">
      <t>ヘイキン</t>
    </rPh>
    <rPh sb="78" eb="80">
      <t>シタマワ</t>
    </rPh>
    <rPh sb="81" eb="82">
      <t>ヒク</t>
    </rPh>
    <rPh sb="83" eb="85">
      <t>スウジ</t>
    </rPh>
    <rPh sb="94" eb="96">
      <t>チュウシャ</t>
    </rPh>
    <rPh sb="96" eb="98">
      <t>ジカン</t>
    </rPh>
    <rPh sb="99" eb="100">
      <t>ナガ</t>
    </rPh>
    <rPh sb="101" eb="104">
      <t>テイキケン</t>
    </rPh>
    <rPh sb="104" eb="107">
      <t>リヨウシャ</t>
    </rPh>
    <rPh sb="108" eb="109">
      <t>オオ</t>
    </rPh>
    <phoneticPr fontId="6"/>
  </si>
  <si>
    <t>　青森県営柳町駐車場は平成28年度に起債償還を終えたことから、今後は収益性の改善性が見込まれるところであるが、施設の老朽化への対応も含めて、更なる経営改善に努める必要がある。</t>
    <rPh sb="1" eb="5">
      <t>アオモリケンエイ</t>
    </rPh>
    <rPh sb="5" eb="7">
      <t>ヤナギマチ</t>
    </rPh>
    <rPh sb="7" eb="10">
      <t>チュウシャジョウ</t>
    </rPh>
    <rPh sb="11" eb="13">
      <t>ヘイセイ</t>
    </rPh>
    <rPh sb="15" eb="17">
      <t>ネンド</t>
    </rPh>
    <rPh sb="18" eb="20">
      <t>キサイ</t>
    </rPh>
    <rPh sb="20" eb="22">
      <t>ショウカン</t>
    </rPh>
    <rPh sb="23" eb="24">
      <t>オ</t>
    </rPh>
    <rPh sb="31" eb="33">
      <t>コンゴ</t>
    </rPh>
    <rPh sb="34" eb="37">
      <t>シュウエキセイ</t>
    </rPh>
    <rPh sb="38" eb="40">
      <t>カイゼン</t>
    </rPh>
    <rPh sb="40" eb="41">
      <t>セイ</t>
    </rPh>
    <rPh sb="42" eb="44">
      <t>ミコ</t>
    </rPh>
    <rPh sb="55" eb="57">
      <t>シセツ</t>
    </rPh>
    <rPh sb="58" eb="61">
      <t>ロウキュウカ</t>
    </rPh>
    <rPh sb="63" eb="65">
      <t>タイオウ</t>
    </rPh>
    <rPh sb="66" eb="67">
      <t>フク</t>
    </rPh>
    <rPh sb="70" eb="71">
      <t>サラ</t>
    </rPh>
    <rPh sb="73" eb="75">
      <t>ケイエイ</t>
    </rPh>
    <rPh sb="75" eb="77">
      <t>カイゼン</t>
    </rPh>
    <rPh sb="78" eb="79">
      <t>ツト</t>
    </rPh>
    <rPh sb="81" eb="83">
      <t>ヒツヨウ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</si>
</sst>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30</c:v>
                </c:pt>
                <c:pt idx="1">
                  <c:v>29</c:v>
                </c:pt>
                <c:pt idx="2">
                  <c:v>37</c:v>
                </c:pt>
                <c:pt idx="3">
                  <c:v>49</c:v>
                </c:pt>
                <c:pt idx="4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055760"/>
        <c:axId val="321056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138.69999999999999</c:v>
                </c:pt>
                <c:pt idx="1">
                  <c:v>110.6</c:v>
                </c:pt>
                <c:pt idx="2">
                  <c:v>118.2</c:v>
                </c:pt>
                <c:pt idx="3">
                  <c:v>120.9</c:v>
                </c:pt>
                <c:pt idx="4">
                  <c:v>205.8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055760"/>
        <c:axId val="321056152"/>
      </c:lineChart>
      <c:dateAx>
        <c:axId val="321055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1056152"/>
        <c:crosses val="autoZero"/>
        <c:auto val="1"/>
        <c:lblOffset val="100"/>
        <c:baseTimeUnit val="years"/>
      </c:dateAx>
      <c:valAx>
        <c:axId val="321056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1055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295</c:v>
                </c:pt>
                <c:pt idx="1">
                  <c:v>189</c:v>
                </c:pt>
                <c:pt idx="2">
                  <c:v>84</c:v>
                </c:pt>
                <c:pt idx="3">
                  <c:v>27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056936"/>
        <c:axId val="321057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543</c:v>
                </c:pt>
                <c:pt idx="1">
                  <c:v>421.1</c:v>
                </c:pt>
                <c:pt idx="2">
                  <c:v>339.7</c:v>
                </c:pt>
                <c:pt idx="3">
                  <c:v>269.89999999999998</c:v>
                </c:pt>
                <c:pt idx="4">
                  <c:v>196.2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056936"/>
        <c:axId val="321057328"/>
      </c:lineChart>
      <c:dateAx>
        <c:axId val="321056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1057328"/>
        <c:crosses val="autoZero"/>
        <c:auto val="1"/>
        <c:lblOffset val="100"/>
        <c:baseTimeUnit val="years"/>
      </c:dateAx>
      <c:valAx>
        <c:axId val="321057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10569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058112"/>
        <c:axId val="321058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058112"/>
        <c:axId val="321058504"/>
      </c:lineChart>
      <c:dateAx>
        <c:axId val="321058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1058504"/>
        <c:crosses val="autoZero"/>
        <c:auto val="1"/>
        <c:lblOffset val="100"/>
        <c:baseTimeUnit val="years"/>
      </c:dateAx>
      <c:valAx>
        <c:axId val="321058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1058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059288"/>
        <c:axId val="321059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059288"/>
        <c:axId val="321059680"/>
      </c:lineChart>
      <c:dateAx>
        <c:axId val="321059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1059680"/>
        <c:crosses val="autoZero"/>
        <c:auto val="1"/>
        <c:lblOffset val="100"/>
        <c:baseTimeUnit val="years"/>
      </c:dateAx>
      <c:valAx>
        <c:axId val="321059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10592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56.3</c:v>
                </c:pt>
                <c:pt idx="1">
                  <c:v>69.400000000000006</c:v>
                </c:pt>
                <c:pt idx="2">
                  <c:v>62.8</c:v>
                </c:pt>
                <c:pt idx="3">
                  <c:v>47.2</c:v>
                </c:pt>
                <c:pt idx="4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060464"/>
        <c:axId val="321060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27.8</c:v>
                </c:pt>
                <c:pt idx="1">
                  <c:v>30.1</c:v>
                </c:pt>
                <c:pt idx="2">
                  <c:v>26.5</c:v>
                </c:pt>
                <c:pt idx="3">
                  <c:v>25.2</c:v>
                </c:pt>
                <c:pt idx="4">
                  <c:v>28.8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060464"/>
        <c:axId val="321060856"/>
      </c:lineChart>
      <c:dateAx>
        <c:axId val="321060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1060856"/>
        <c:crosses val="autoZero"/>
        <c:auto val="1"/>
        <c:lblOffset val="100"/>
        <c:baseTimeUnit val="years"/>
      </c:dateAx>
      <c:valAx>
        <c:axId val="321060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10604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1183</c:v>
                </c:pt>
                <c:pt idx="1">
                  <c:v>1409</c:v>
                </c:pt>
                <c:pt idx="2">
                  <c:v>1098</c:v>
                </c:pt>
                <c:pt idx="3">
                  <c:v>619</c:v>
                </c:pt>
                <c:pt idx="4">
                  <c:v>180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061640"/>
        <c:axId val="32106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650</c:v>
                </c:pt>
                <c:pt idx="1">
                  <c:v>650</c:v>
                </c:pt>
                <c:pt idx="2">
                  <c:v>543</c:v>
                </c:pt>
                <c:pt idx="3">
                  <c:v>454</c:v>
                </c:pt>
                <c:pt idx="4">
                  <c:v>384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061640"/>
        <c:axId val="321062032"/>
      </c:lineChart>
      <c:dateAx>
        <c:axId val="321061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1062032"/>
        <c:crosses val="autoZero"/>
        <c:auto val="1"/>
        <c:lblOffset val="100"/>
        <c:baseTimeUnit val="years"/>
      </c:dateAx>
      <c:valAx>
        <c:axId val="32106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21061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152.9</c:v>
                </c:pt>
                <c:pt idx="1">
                  <c:v>149.69999999999999</c:v>
                </c:pt>
                <c:pt idx="2">
                  <c:v>150.80000000000001</c:v>
                </c:pt>
                <c:pt idx="3">
                  <c:v>145</c:v>
                </c:pt>
                <c:pt idx="4">
                  <c:v>138.69999999999999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062816"/>
        <c:axId val="321063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195.5</c:v>
                </c:pt>
                <c:pt idx="1">
                  <c:v>199.1</c:v>
                </c:pt>
                <c:pt idx="2">
                  <c:v>191.4</c:v>
                </c:pt>
                <c:pt idx="3">
                  <c:v>194.7</c:v>
                </c:pt>
                <c:pt idx="4">
                  <c:v>193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062816"/>
        <c:axId val="321063208"/>
      </c:lineChart>
      <c:dateAx>
        <c:axId val="321062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1063208"/>
        <c:crosses val="autoZero"/>
        <c:auto val="1"/>
        <c:lblOffset val="100"/>
        <c:baseTimeUnit val="years"/>
      </c:dateAx>
      <c:valAx>
        <c:axId val="321063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10628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39</c:v>
                </c:pt>
                <c:pt idx="1">
                  <c:v>34</c:v>
                </c:pt>
                <c:pt idx="2">
                  <c:v>39</c:v>
                </c:pt>
                <c:pt idx="3">
                  <c:v>36</c:v>
                </c:pt>
                <c:pt idx="4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063992"/>
        <c:axId val="321064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24.4</c:v>
                </c:pt>
                <c:pt idx="1">
                  <c:v>24.4</c:v>
                </c:pt>
                <c:pt idx="2">
                  <c:v>24.2</c:v>
                </c:pt>
                <c:pt idx="3">
                  <c:v>25.5</c:v>
                </c:pt>
                <c:pt idx="4">
                  <c:v>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063992"/>
        <c:axId val="321064384"/>
      </c:lineChart>
      <c:dateAx>
        <c:axId val="321063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1064384"/>
        <c:crosses val="autoZero"/>
        <c:auto val="1"/>
        <c:lblOffset val="100"/>
        <c:baseTimeUnit val="years"/>
      </c:dateAx>
      <c:valAx>
        <c:axId val="321064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1063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20701</c:v>
                </c:pt>
                <c:pt idx="1">
                  <c:v>15904</c:v>
                </c:pt>
                <c:pt idx="2">
                  <c:v>19116</c:v>
                </c:pt>
                <c:pt idx="3">
                  <c:v>14428</c:v>
                </c:pt>
                <c:pt idx="4">
                  <c:v>19705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065168"/>
        <c:axId val="321065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40082</c:v>
                </c:pt>
                <c:pt idx="1">
                  <c:v>40365</c:v>
                </c:pt>
                <c:pt idx="2">
                  <c:v>48967</c:v>
                </c:pt>
                <c:pt idx="3">
                  <c:v>46827</c:v>
                </c:pt>
                <c:pt idx="4">
                  <c:v>47288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065168"/>
        <c:axId val="321065560"/>
      </c:lineChart>
      <c:dateAx>
        <c:axId val="321065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1065560"/>
        <c:crosses val="autoZero"/>
        <c:auto val="1"/>
        <c:lblOffset val="100"/>
        <c:baseTimeUnit val="years"/>
      </c:dateAx>
      <c:valAx>
        <c:axId val="321065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210651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60" zoomScaleNormal="60" zoomScaleSheetLayoutView="70" workbookViewId="0"/>
  </sheetViews>
  <sheetFormatPr defaultColWidth="2.6640625" defaultRowHeight="13.2"/>
  <cols>
    <col min="1" max="1" width="2.6640625" style="3" customWidth="1"/>
    <col min="2" max="2" width="0.88671875" style="3" customWidth="1"/>
    <col min="3" max="244" width="0.6640625" style="3" customWidth="1"/>
    <col min="245" max="245" width="0.88671875" style="3" customWidth="1"/>
    <col min="246" max="366" width="0.6640625" style="3" customWidth="1"/>
    <col min="367" max="367" width="2.6640625" style="3"/>
    <col min="368" max="382" width="3.109375" style="3" customWidth="1"/>
    <col min="383" max="16384" width="2.6640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38" t="str">
        <f>データ!H6&amp;"　"&amp;データ!I6</f>
        <v>青森県　県営柳町駐車場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3" t="s">
        <v>6</v>
      </c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 t="s">
        <v>7</v>
      </c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 t="s">
        <v>8</v>
      </c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Ａ２Ｂ１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4" t="s">
        <v>132</v>
      </c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4" t="str">
        <f>データ!S7</f>
        <v>商業施設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2620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4"/>
      <c r="ND8" s="128" t="s">
        <v>10</v>
      </c>
      <c r="NE8" s="129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3" t="s">
        <v>16</v>
      </c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 t="s">
        <v>17</v>
      </c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 t="s">
        <v>18</v>
      </c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4"/>
      <c r="ND9" s="135" t="s">
        <v>19</v>
      </c>
      <c r="NE9" s="13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tr">
        <f>データ!P7</f>
        <v>都市計画駐車場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0" t="str">
        <f>データ!Q7</f>
        <v>地下式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20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3">
        <f>データ!V7</f>
        <v>191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210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26" t="s">
        <v>23</v>
      </c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92" t="s">
        <v>134</v>
      </c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4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92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4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92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4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92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4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92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4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92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4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92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4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92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4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92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4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92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94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92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4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92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4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92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4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92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4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92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4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92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4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30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29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37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49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80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56.3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69.400000000000006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62.8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47.2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21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152.9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149.69999999999999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150.80000000000001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145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138.69999999999999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138.69999999999999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110.6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118.2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120.9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205.8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27.8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30.1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26.5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25.2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28.8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195.5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199.1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191.4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194.7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193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92" t="s">
        <v>133</v>
      </c>
      <c r="NE32" s="93"/>
      <c r="NF32" s="93"/>
      <c r="NG32" s="93"/>
      <c r="NH32" s="93"/>
      <c r="NI32" s="93"/>
      <c r="NJ32" s="93"/>
      <c r="NK32" s="93"/>
      <c r="NL32" s="93"/>
      <c r="NM32" s="93"/>
      <c r="NN32" s="93"/>
      <c r="NO32" s="93"/>
      <c r="NP32" s="93"/>
      <c r="NQ32" s="93"/>
      <c r="NR32" s="94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92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4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92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4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92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94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92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94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92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4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92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94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92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4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92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4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92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94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92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4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92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94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92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94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92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94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92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94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92"/>
      <c r="NE47" s="93"/>
      <c r="NF47" s="93"/>
      <c r="NG47" s="93"/>
      <c r="NH47" s="93"/>
      <c r="NI47" s="93"/>
      <c r="NJ47" s="93"/>
      <c r="NK47" s="93"/>
      <c r="NL47" s="93"/>
      <c r="NM47" s="93"/>
      <c r="NN47" s="93"/>
      <c r="NO47" s="93"/>
      <c r="NP47" s="93"/>
      <c r="NQ47" s="93"/>
      <c r="NR47" s="94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92" t="s">
        <v>135</v>
      </c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4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92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4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92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4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1183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1409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1098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619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180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39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34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39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36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32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20701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15904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19116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14428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19705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92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4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650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650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543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454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384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24.4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24.4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24.2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25.5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22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40082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40365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48967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46827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47288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92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4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92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4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92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4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92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4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92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4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92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94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92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4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92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94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92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4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92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4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92"/>
      <c r="NE63" s="93"/>
      <c r="NF63" s="93"/>
      <c r="NG63" s="93"/>
      <c r="NH63" s="93"/>
      <c r="NI63" s="93"/>
      <c r="NJ63" s="93"/>
      <c r="NK63" s="93"/>
      <c r="NL63" s="93"/>
      <c r="NM63" s="93"/>
      <c r="NN63" s="93"/>
      <c r="NO63" s="93"/>
      <c r="NP63" s="93"/>
      <c r="NQ63" s="93"/>
      <c r="NR63" s="94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95"/>
      <c r="NE64" s="96"/>
      <c r="NF64" s="96"/>
      <c r="NG64" s="96"/>
      <c r="NH64" s="96"/>
      <c r="NI64" s="96"/>
      <c r="NJ64" s="96"/>
      <c r="NK64" s="96"/>
      <c r="NL64" s="96"/>
      <c r="NM64" s="96"/>
      <c r="NN64" s="96"/>
      <c r="NO64" s="96"/>
      <c r="NP64" s="96"/>
      <c r="NQ64" s="96"/>
      <c r="NR64" s="97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136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0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0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295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189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84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27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0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543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421.1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339.7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269.89999999999998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196.2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2"/>
  <cols>
    <col min="1" max="1" width="14.6640625" style="3" customWidth="1"/>
    <col min="2" max="90" width="11.88671875" style="3" customWidth="1"/>
    <col min="91" max="92" width="15.44140625" style="3" customWidth="1"/>
    <col min="93" max="125" width="11.88671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2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20001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1</v>
      </c>
      <c r="H6" s="61" t="str">
        <f>SUBSTITUTE(H8,"　","")</f>
        <v>青森県</v>
      </c>
      <c r="I6" s="61" t="str">
        <f t="shared" si="1"/>
        <v>県営柳町駐車場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Ａ２Ｂ１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都市計画駐車場</v>
      </c>
      <c r="Q6" s="63" t="str">
        <f t="shared" si="1"/>
        <v>地下式</v>
      </c>
      <c r="R6" s="64">
        <f t="shared" si="1"/>
        <v>20</v>
      </c>
      <c r="S6" s="63" t="str">
        <f t="shared" si="1"/>
        <v>商業施設</v>
      </c>
      <c r="T6" s="63" t="str">
        <f t="shared" si="1"/>
        <v>無</v>
      </c>
      <c r="U6" s="64">
        <f t="shared" si="1"/>
        <v>2620</v>
      </c>
      <c r="V6" s="64">
        <f t="shared" si="1"/>
        <v>191</v>
      </c>
      <c r="W6" s="64">
        <f t="shared" si="1"/>
        <v>210</v>
      </c>
      <c r="X6" s="63" t="str">
        <f t="shared" si="1"/>
        <v>代行制</v>
      </c>
      <c r="Y6" s="65">
        <f>IF(Y8="-",NA(),Y8)</f>
        <v>30</v>
      </c>
      <c r="Z6" s="65">
        <f t="shared" ref="Z6:AH6" si="2">IF(Z8="-",NA(),Z8)</f>
        <v>29</v>
      </c>
      <c r="AA6" s="65">
        <f t="shared" si="2"/>
        <v>37</v>
      </c>
      <c r="AB6" s="65">
        <f t="shared" si="2"/>
        <v>49</v>
      </c>
      <c r="AC6" s="65">
        <f t="shared" si="2"/>
        <v>80</v>
      </c>
      <c r="AD6" s="65">
        <f t="shared" si="2"/>
        <v>138.69999999999999</v>
      </c>
      <c r="AE6" s="65">
        <f t="shared" si="2"/>
        <v>110.6</v>
      </c>
      <c r="AF6" s="65">
        <f t="shared" si="2"/>
        <v>118.2</v>
      </c>
      <c r="AG6" s="65">
        <f t="shared" si="2"/>
        <v>120.9</v>
      </c>
      <c r="AH6" s="65">
        <f t="shared" si="2"/>
        <v>205.8</v>
      </c>
      <c r="AI6" s="62" t="str">
        <f>IF(AI8="-","",IF(AI8="-","【-】","【"&amp;SUBSTITUTE(TEXT(AI8,"#,##0.0"),"-","△")&amp;"】"))</f>
        <v>【275.4】</v>
      </c>
      <c r="AJ6" s="65">
        <f>IF(AJ8="-",NA(),AJ8)</f>
        <v>56.3</v>
      </c>
      <c r="AK6" s="65">
        <f t="shared" ref="AK6:AS6" si="3">IF(AK8="-",NA(),AK8)</f>
        <v>69.400000000000006</v>
      </c>
      <c r="AL6" s="65">
        <f t="shared" si="3"/>
        <v>62.8</v>
      </c>
      <c r="AM6" s="65">
        <f t="shared" si="3"/>
        <v>47.2</v>
      </c>
      <c r="AN6" s="65">
        <f t="shared" si="3"/>
        <v>21</v>
      </c>
      <c r="AO6" s="65">
        <f t="shared" si="3"/>
        <v>27.8</v>
      </c>
      <c r="AP6" s="65">
        <f t="shared" si="3"/>
        <v>30.1</v>
      </c>
      <c r="AQ6" s="65">
        <f t="shared" si="3"/>
        <v>26.5</v>
      </c>
      <c r="AR6" s="65">
        <f t="shared" si="3"/>
        <v>25.2</v>
      </c>
      <c r="AS6" s="65">
        <f t="shared" si="3"/>
        <v>28.8</v>
      </c>
      <c r="AT6" s="62" t="str">
        <f>IF(AT8="-","",IF(AT8="-","【-】","【"&amp;SUBSTITUTE(TEXT(AT8,"#,##0.0"),"-","△")&amp;"】"))</f>
        <v>【13.3】</v>
      </c>
      <c r="AU6" s="66">
        <f>IF(AU8="-",NA(),AU8)</f>
        <v>1183</v>
      </c>
      <c r="AV6" s="66">
        <f t="shared" ref="AV6:BD6" si="4">IF(AV8="-",NA(),AV8)</f>
        <v>1409</v>
      </c>
      <c r="AW6" s="66">
        <f t="shared" si="4"/>
        <v>1098</v>
      </c>
      <c r="AX6" s="66">
        <f t="shared" si="4"/>
        <v>619</v>
      </c>
      <c r="AY6" s="66">
        <f t="shared" si="4"/>
        <v>180</v>
      </c>
      <c r="AZ6" s="66">
        <f t="shared" si="4"/>
        <v>650</v>
      </c>
      <c r="BA6" s="66">
        <f t="shared" si="4"/>
        <v>650</v>
      </c>
      <c r="BB6" s="66">
        <f t="shared" si="4"/>
        <v>543</v>
      </c>
      <c r="BC6" s="66">
        <f t="shared" si="4"/>
        <v>454</v>
      </c>
      <c r="BD6" s="66">
        <f t="shared" si="4"/>
        <v>384</v>
      </c>
      <c r="BE6" s="64" t="str">
        <f>IF(BE8="-","",IF(BE8="-","【-】","【"&amp;SUBSTITUTE(TEXT(BE8,"#,##0"),"-","△")&amp;"】"))</f>
        <v>【140】</v>
      </c>
      <c r="BF6" s="65">
        <f>IF(BF8="-",NA(),BF8)</f>
        <v>39</v>
      </c>
      <c r="BG6" s="65">
        <f t="shared" ref="BG6:BO6" si="5">IF(BG8="-",NA(),BG8)</f>
        <v>34</v>
      </c>
      <c r="BH6" s="65">
        <f t="shared" si="5"/>
        <v>39</v>
      </c>
      <c r="BI6" s="65">
        <f t="shared" si="5"/>
        <v>36</v>
      </c>
      <c r="BJ6" s="65">
        <f t="shared" si="5"/>
        <v>32</v>
      </c>
      <c r="BK6" s="65">
        <f t="shared" si="5"/>
        <v>24.4</v>
      </c>
      <c r="BL6" s="65">
        <f t="shared" si="5"/>
        <v>24.4</v>
      </c>
      <c r="BM6" s="65">
        <f t="shared" si="5"/>
        <v>24.2</v>
      </c>
      <c r="BN6" s="65">
        <f t="shared" si="5"/>
        <v>25.5</v>
      </c>
      <c r="BO6" s="65">
        <f t="shared" si="5"/>
        <v>22</v>
      </c>
      <c r="BP6" s="62" t="str">
        <f>IF(BP8="-","",IF(BP8="-","【-】","【"&amp;SUBSTITUTE(TEXT(BP8,"#,##0.0"),"-","△")&amp;"】"))</f>
        <v>【45.2】</v>
      </c>
      <c r="BQ6" s="66">
        <f>IF(BQ8="-",NA(),BQ8)</f>
        <v>20701</v>
      </c>
      <c r="BR6" s="66">
        <f t="shared" ref="BR6:BZ6" si="6">IF(BR8="-",NA(),BR8)</f>
        <v>15904</v>
      </c>
      <c r="BS6" s="66">
        <f t="shared" si="6"/>
        <v>19116</v>
      </c>
      <c r="BT6" s="66">
        <f t="shared" si="6"/>
        <v>14428</v>
      </c>
      <c r="BU6" s="66">
        <f t="shared" si="6"/>
        <v>19705</v>
      </c>
      <c r="BV6" s="66">
        <f t="shared" si="6"/>
        <v>40082</v>
      </c>
      <c r="BW6" s="66">
        <f t="shared" si="6"/>
        <v>40365</v>
      </c>
      <c r="BX6" s="66">
        <f t="shared" si="6"/>
        <v>48967</v>
      </c>
      <c r="BY6" s="66">
        <f t="shared" si="6"/>
        <v>46827</v>
      </c>
      <c r="BZ6" s="66">
        <f t="shared" si="6"/>
        <v>47288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>
        <f t="shared" si="7"/>
        <v>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295</v>
      </c>
      <c r="DA6" s="65">
        <f t="shared" ref="DA6:DI6" si="8">IF(DA8="-",NA(),DA8)</f>
        <v>189</v>
      </c>
      <c r="DB6" s="65">
        <f t="shared" si="8"/>
        <v>84</v>
      </c>
      <c r="DC6" s="65">
        <f t="shared" si="8"/>
        <v>27</v>
      </c>
      <c r="DD6" s="65">
        <f t="shared" si="8"/>
        <v>0</v>
      </c>
      <c r="DE6" s="65">
        <f t="shared" si="8"/>
        <v>543</v>
      </c>
      <c r="DF6" s="65">
        <f t="shared" si="8"/>
        <v>421.1</v>
      </c>
      <c r="DG6" s="65">
        <f t="shared" si="8"/>
        <v>339.7</v>
      </c>
      <c r="DH6" s="65">
        <f t="shared" si="8"/>
        <v>269.89999999999998</v>
      </c>
      <c r="DI6" s="65">
        <f t="shared" si="8"/>
        <v>196.2</v>
      </c>
      <c r="DJ6" s="62" t="str">
        <f>IF(DJ8="-","",IF(DJ8="-","【-】","【"&amp;SUBSTITUTE(TEXT(DJ8,"#,##0.0"),"-","△")&amp;"】"))</f>
        <v>【122.6】</v>
      </c>
      <c r="DK6" s="65">
        <f>IF(DK8="-",NA(),DK8)</f>
        <v>152.9</v>
      </c>
      <c r="DL6" s="65">
        <f t="shared" ref="DL6:DT6" si="9">IF(DL8="-",NA(),DL8)</f>
        <v>149.69999999999999</v>
      </c>
      <c r="DM6" s="65">
        <f t="shared" si="9"/>
        <v>150.80000000000001</v>
      </c>
      <c r="DN6" s="65">
        <f t="shared" si="9"/>
        <v>145</v>
      </c>
      <c r="DO6" s="65">
        <f t="shared" si="9"/>
        <v>138.69999999999999</v>
      </c>
      <c r="DP6" s="65">
        <f t="shared" si="9"/>
        <v>195.5</v>
      </c>
      <c r="DQ6" s="65">
        <f t="shared" si="9"/>
        <v>199.1</v>
      </c>
      <c r="DR6" s="65">
        <f t="shared" si="9"/>
        <v>191.4</v>
      </c>
      <c r="DS6" s="65">
        <f t="shared" si="9"/>
        <v>194.7</v>
      </c>
      <c r="DT6" s="65">
        <f t="shared" si="9"/>
        <v>193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20001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1</v>
      </c>
      <c r="H7" s="61" t="str">
        <f t="shared" si="10"/>
        <v>青森県</v>
      </c>
      <c r="I7" s="61" t="str">
        <f t="shared" si="10"/>
        <v>県営柳町駐車場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Ａ２Ｂ１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都市計画駐車場</v>
      </c>
      <c r="Q7" s="63" t="str">
        <f t="shared" si="10"/>
        <v>地下式</v>
      </c>
      <c r="R7" s="64">
        <f t="shared" si="10"/>
        <v>20</v>
      </c>
      <c r="S7" s="63" t="str">
        <f t="shared" si="10"/>
        <v>商業施設</v>
      </c>
      <c r="T7" s="63" t="str">
        <f t="shared" si="10"/>
        <v>無</v>
      </c>
      <c r="U7" s="64">
        <f t="shared" si="10"/>
        <v>2620</v>
      </c>
      <c r="V7" s="64">
        <f t="shared" si="10"/>
        <v>191</v>
      </c>
      <c r="W7" s="64">
        <f t="shared" si="10"/>
        <v>210</v>
      </c>
      <c r="X7" s="63" t="str">
        <f t="shared" si="10"/>
        <v>代行制</v>
      </c>
      <c r="Y7" s="65">
        <f>Y8</f>
        <v>30</v>
      </c>
      <c r="Z7" s="65">
        <f t="shared" ref="Z7:AH7" si="11">Z8</f>
        <v>29</v>
      </c>
      <c r="AA7" s="65">
        <f t="shared" si="11"/>
        <v>37</v>
      </c>
      <c r="AB7" s="65">
        <f t="shared" si="11"/>
        <v>49</v>
      </c>
      <c r="AC7" s="65">
        <f t="shared" si="11"/>
        <v>80</v>
      </c>
      <c r="AD7" s="65">
        <f t="shared" si="11"/>
        <v>138.69999999999999</v>
      </c>
      <c r="AE7" s="65">
        <f t="shared" si="11"/>
        <v>110.6</v>
      </c>
      <c r="AF7" s="65">
        <f t="shared" si="11"/>
        <v>118.2</v>
      </c>
      <c r="AG7" s="65">
        <f t="shared" si="11"/>
        <v>120.9</v>
      </c>
      <c r="AH7" s="65">
        <f t="shared" si="11"/>
        <v>205.8</v>
      </c>
      <c r="AI7" s="62"/>
      <c r="AJ7" s="65">
        <f>AJ8</f>
        <v>56.3</v>
      </c>
      <c r="AK7" s="65">
        <f t="shared" ref="AK7:AS7" si="12">AK8</f>
        <v>69.400000000000006</v>
      </c>
      <c r="AL7" s="65">
        <f t="shared" si="12"/>
        <v>62.8</v>
      </c>
      <c r="AM7" s="65">
        <f t="shared" si="12"/>
        <v>47.2</v>
      </c>
      <c r="AN7" s="65">
        <f t="shared" si="12"/>
        <v>21</v>
      </c>
      <c r="AO7" s="65">
        <f t="shared" si="12"/>
        <v>27.8</v>
      </c>
      <c r="AP7" s="65">
        <f t="shared" si="12"/>
        <v>30.1</v>
      </c>
      <c r="AQ7" s="65">
        <f t="shared" si="12"/>
        <v>26.5</v>
      </c>
      <c r="AR7" s="65">
        <f t="shared" si="12"/>
        <v>25.2</v>
      </c>
      <c r="AS7" s="65">
        <f t="shared" si="12"/>
        <v>28.8</v>
      </c>
      <c r="AT7" s="62"/>
      <c r="AU7" s="66">
        <f>AU8</f>
        <v>1183</v>
      </c>
      <c r="AV7" s="66">
        <f t="shared" ref="AV7:BD7" si="13">AV8</f>
        <v>1409</v>
      </c>
      <c r="AW7" s="66">
        <f t="shared" si="13"/>
        <v>1098</v>
      </c>
      <c r="AX7" s="66">
        <f t="shared" si="13"/>
        <v>619</v>
      </c>
      <c r="AY7" s="66">
        <f t="shared" si="13"/>
        <v>180</v>
      </c>
      <c r="AZ7" s="66">
        <f t="shared" si="13"/>
        <v>650</v>
      </c>
      <c r="BA7" s="66">
        <f t="shared" si="13"/>
        <v>650</v>
      </c>
      <c r="BB7" s="66">
        <f t="shared" si="13"/>
        <v>543</v>
      </c>
      <c r="BC7" s="66">
        <f t="shared" si="13"/>
        <v>454</v>
      </c>
      <c r="BD7" s="66">
        <f t="shared" si="13"/>
        <v>384</v>
      </c>
      <c r="BE7" s="64"/>
      <c r="BF7" s="65">
        <f>BF8</f>
        <v>39</v>
      </c>
      <c r="BG7" s="65">
        <f t="shared" ref="BG7:BO7" si="14">BG8</f>
        <v>34</v>
      </c>
      <c r="BH7" s="65">
        <f t="shared" si="14"/>
        <v>39</v>
      </c>
      <c r="BI7" s="65">
        <f t="shared" si="14"/>
        <v>36</v>
      </c>
      <c r="BJ7" s="65">
        <f t="shared" si="14"/>
        <v>32</v>
      </c>
      <c r="BK7" s="65">
        <f t="shared" si="14"/>
        <v>24.4</v>
      </c>
      <c r="BL7" s="65">
        <f t="shared" si="14"/>
        <v>24.4</v>
      </c>
      <c r="BM7" s="65">
        <f t="shared" si="14"/>
        <v>24.2</v>
      </c>
      <c r="BN7" s="65">
        <f t="shared" si="14"/>
        <v>25.5</v>
      </c>
      <c r="BO7" s="65">
        <f t="shared" si="14"/>
        <v>22</v>
      </c>
      <c r="BP7" s="62"/>
      <c r="BQ7" s="66">
        <f>BQ8</f>
        <v>20701</v>
      </c>
      <c r="BR7" s="66">
        <f t="shared" ref="BR7:BZ7" si="15">BR8</f>
        <v>15904</v>
      </c>
      <c r="BS7" s="66">
        <f t="shared" si="15"/>
        <v>19116</v>
      </c>
      <c r="BT7" s="66">
        <f t="shared" si="15"/>
        <v>14428</v>
      </c>
      <c r="BU7" s="66">
        <f t="shared" si="15"/>
        <v>19705</v>
      </c>
      <c r="BV7" s="66">
        <f t="shared" si="15"/>
        <v>40082</v>
      </c>
      <c r="BW7" s="66">
        <f t="shared" si="15"/>
        <v>40365</v>
      </c>
      <c r="BX7" s="66">
        <f t="shared" si="15"/>
        <v>48967</v>
      </c>
      <c r="BY7" s="66">
        <f t="shared" si="15"/>
        <v>46827</v>
      </c>
      <c r="BZ7" s="66">
        <f t="shared" si="15"/>
        <v>47288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113</v>
      </c>
      <c r="CL7" s="62"/>
      <c r="CM7" s="64">
        <f>CM8</f>
        <v>0</v>
      </c>
      <c r="CN7" s="64">
        <f>CN8</f>
        <v>0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114</v>
      </c>
      <c r="CY7" s="62"/>
      <c r="CZ7" s="65">
        <f>CZ8</f>
        <v>295</v>
      </c>
      <c r="DA7" s="65">
        <f t="shared" ref="DA7:DI7" si="16">DA8</f>
        <v>189</v>
      </c>
      <c r="DB7" s="65">
        <f t="shared" si="16"/>
        <v>84</v>
      </c>
      <c r="DC7" s="65">
        <f t="shared" si="16"/>
        <v>27</v>
      </c>
      <c r="DD7" s="65">
        <f t="shared" si="16"/>
        <v>0</v>
      </c>
      <c r="DE7" s="65">
        <f t="shared" si="16"/>
        <v>543</v>
      </c>
      <c r="DF7" s="65">
        <f t="shared" si="16"/>
        <v>421.1</v>
      </c>
      <c r="DG7" s="65">
        <f t="shared" si="16"/>
        <v>339.7</v>
      </c>
      <c r="DH7" s="65">
        <f t="shared" si="16"/>
        <v>269.89999999999998</v>
      </c>
      <c r="DI7" s="65">
        <f t="shared" si="16"/>
        <v>196.2</v>
      </c>
      <c r="DJ7" s="62"/>
      <c r="DK7" s="65">
        <f>DK8</f>
        <v>152.9</v>
      </c>
      <c r="DL7" s="65">
        <f t="shared" ref="DL7:DT7" si="17">DL8</f>
        <v>149.69999999999999</v>
      </c>
      <c r="DM7" s="65">
        <f t="shared" si="17"/>
        <v>150.80000000000001</v>
      </c>
      <c r="DN7" s="65">
        <f t="shared" si="17"/>
        <v>145</v>
      </c>
      <c r="DO7" s="65">
        <f t="shared" si="17"/>
        <v>138.69999999999999</v>
      </c>
      <c r="DP7" s="65">
        <f t="shared" si="17"/>
        <v>195.5</v>
      </c>
      <c r="DQ7" s="65">
        <f t="shared" si="17"/>
        <v>199.1</v>
      </c>
      <c r="DR7" s="65">
        <f t="shared" si="17"/>
        <v>191.4</v>
      </c>
      <c r="DS7" s="65">
        <f t="shared" si="17"/>
        <v>194.7</v>
      </c>
      <c r="DT7" s="65">
        <f t="shared" si="17"/>
        <v>193</v>
      </c>
      <c r="DU7" s="62"/>
    </row>
    <row r="8" spans="1:125" s="67" customFormat="1">
      <c r="A8" s="50"/>
      <c r="B8" s="68">
        <v>2016</v>
      </c>
      <c r="C8" s="68">
        <v>20001</v>
      </c>
      <c r="D8" s="68">
        <v>47</v>
      </c>
      <c r="E8" s="68">
        <v>14</v>
      </c>
      <c r="F8" s="68">
        <v>0</v>
      </c>
      <c r="G8" s="68">
        <v>1</v>
      </c>
      <c r="H8" s="68" t="s">
        <v>115</v>
      </c>
      <c r="I8" s="68" t="s">
        <v>116</v>
      </c>
      <c r="J8" s="68" t="s">
        <v>117</v>
      </c>
      <c r="K8" s="68" t="s">
        <v>118</v>
      </c>
      <c r="L8" s="68" t="s">
        <v>119</v>
      </c>
      <c r="M8" s="68" t="s">
        <v>120</v>
      </c>
      <c r="N8" s="68"/>
      <c r="O8" s="69" t="s">
        <v>121</v>
      </c>
      <c r="P8" s="70" t="s">
        <v>122</v>
      </c>
      <c r="Q8" s="70" t="s">
        <v>123</v>
      </c>
      <c r="R8" s="71">
        <v>20</v>
      </c>
      <c r="S8" s="70" t="s">
        <v>124</v>
      </c>
      <c r="T8" s="70" t="s">
        <v>125</v>
      </c>
      <c r="U8" s="71">
        <v>2620</v>
      </c>
      <c r="V8" s="71">
        <v>191</v>
      </c>
      <c r="W8" s="71">
        <v>210</v>
      </c>
      <c r="X8" s="70" t="s">
        <v>126</v>
      </c>
      <c r="Y8" s="72">
        <v>30</v>
      </c>
      <c r="Z8" s="72">
        <v>29</v>
      </c>
      <c r="AA8" s="72">
        <v>37</v>
      </c>
      <c r="AB8" s="72">
        <v>49</v>
      </c>
      <c r="AC8" s="72">
        <v>80</v>
      </c>
      <c r="AD8" s="72">
        <v>138.69999999999999</v>
      </c>
      <c r="AE8" s="72">
        <v>110.6</v>
      </c>
      <c r="AF8" s="72">
        <v>118.2</v>
      </c>
      <c r="AG8" s="72">
        <v>120.9</v>
      </c>
      <c r="AH8" s="72">
        <v>205.8</v>
      </c>
      <c r="AI8" s="69">
        <v>275.39999999999998</v>
      </c>
      <c r="AJ8" s="72">
        <v>56.3</v>
      </c>
      <c r="AK8" s="72">
        <v>69.400000000000006</v>
      </c>
      <c r="AL8" s="72">
        <v>62.8</v>
      </c>
      <c r="AM8" s="72">
        <v>47.2</v>
      </c>
      <c r="AN8" s="72">
        <v>21</v>
      </c>
      <c r="AO8" s="72">
        <v>27.8</v>
      </c>
      <c r="AP8" s="72">
        <v>30.1</v>
      </c>
      <c r="AQ8" s="72">
        <v>26.5</v>
      </c>
      <c r="AR8" s="72">
        <v>25.2</v>
      </c>
      <c r="AS8" s="72">
        <v>28.8</v>
      </c>
      <c r="AT8" s="69">
        <v>13.3</v>
      </c>
      <c r="AU8" s="73">
        <v>1183</v>
      </c>
      <c r="AV8" s="73">
        <v>1409</v>
      </c>
      <c r="AW8" s="73">
        <v>1098</v>
      </c>
      <c r="AX8" s="73">
        <v>619</v>
      </c>
      <c r="AY8" s="73">
        <v>180</v>
      </c>
      <c r="AZ8" s="73">
        <v>650</v>
      </c>
      <c r="BA8" s="73">
        <v>650</v>
      </c>
      <c r="BB8" s="73">
        <v>543</v>
      </c>
      <c r="BC8" s="73">
        <v>454</v>
      </c>
      <c r="BD8" s="73">
        <v>384</v>
      </c>
      <c r="BE8" s="73">
        <v>140</v>
      </c>
      <c r="BF8" s="72">
        <v>39</v>
      </c>
      <c r="BG8" s="72">
        <v>34</v>
      </c>
      <c r="BH8" s="72">
        <v>39</v>
      </c>
      <c r="BI8" s="72">
        <v>36</v>
      </c>
      <c r="BJ8" s="72">
        <v>32</v>
      </c>
      <c r="BK8" s="72">
        <v>24.4</v>
      </c>
      <c r="BL8" s="72">
        <v>24.4</v>
      </c>
      <c r="BM8" s="72">
        <v>24.2</v>
      </c>
      <c r="BN8" s="72">
        <v>25.5</v>
      </c>
      <c r="BO8" s="72">
        <v>22</v>
      </c>
      <c r="BP8" s="69">
        <v>45.2</v>
      </c>
      <c r="BQ8" s="73">
        <v>20701</v>
      </c>
      <c r="BR8" s="73">
        <v>15904</v>
      </c>
      <c r="BS8" s="73">
        <v>19116</v>
      </c>
      <c r="BT8" s="74">
        <v>14428</v>
      </c>
      <c r="BU8" s="74">
        <v>19705</v>
      </c>
      <c r="BV8" s="73">
        <v>40082</v>
      </c>
      <c r="BW8" s="73">
        <v>40365</v>
      </c>
      <c r="BX8" s="73">
        <v>48967</v>
      </c>
      <c r="BY8" s="73">
        <v>46827</v>
      </c>
      <c r="BZ8" s="73">
        <v>47288</v>
      </c>
      <c r="CA8" s="71">
        <v>19129</v>
      </c>
      <c r="CB8" s="72" t="s">
        <v>119</v>
      </c>
      <c r="CC8" s="72" t="s">
        <v>119</v>
      </c>
      <c r="CD8" s="72" t="s">
        <v>119</v>
      </c>
      <c r="CE8" s="72" t="s">
        <v>119</v>
      </c>
      <c r="CF8" s="72" t="s">
        <v>119</v>
      </c>
      <c r="CG8" s="72" t="s">
        <v>119</v>
      </c>
      <c r="CH8" s="72" t="s">
        <v>119</v>
      </c>
      <c r="CI8" s="72" t="s">
        <v>119</v>
      </c>
      <c r="CJ8" s="72" t="s">
        <v>119</v>
      </c>
      <c r="CK8" s="72" t="s">
        <v>119</v>
      </c>
      <c r="CL8" s="69" t="s">
        <v>119</v>
      </c>
      <c r="CM8" s="71">
        <v>0</v>
      </c>
      <c r="CN8" s="71">
        <v>0</v>
      </c>
      <c r="CO8" s="72" t="s">
        <v>119</v>
      </c>
      <c r="CP8" s="72" t="s">
        <v>119</v>
      </c>
      <c r="CQ8" s="72" t="s">
        <v>119</v>
      </c>
      <c r="CR8" s="72" t="s">
        <v>119</v>
      </c>
      <c r="CS8" s="72" t="s">
        <v>119</v>
      </c>
      <c r="CT8" s="72" t="s">
        <v>119</v>
      </c>
      <c r="CU8" s="72" t="s">
        <v>119</v>
      </c>
      <c r="CV8" s="72" t="s">
        <v>119</v>
      </c>
      <c r="CW8" s="72" t="s">
        <v>119</v>
      </c>
      <c r="CX8" s="72" t="s">
        <v>119</v>
      </c>
      <c r="CY8" s="69" t="s">
        <v>119</v>
      </c>
      <c r="CZ8" s="72">
        <v>295</v>
      </c>
      <c r="DA8" s="72">
        <v>189</v>
      </c>
      <c r="DB8" s="72">
        <v>84</v>
      </c>
      <c r="DC8" s="72">
        <v>27</v>
      </c>
      <c r="DD8" s="72">
        <v>0</v>
      </c>
      <c r="DE8" s="72">
        <v>543</v>
      </c>
      <c r="DF8" s="72">
        <v>421.1</v>
      </c>
      <c r="DG8" s="72">
        <v>339.7</v>
      </c>
      <c r="DH8" s="72">
        <v>269.89999999999998</v>
      </c>
      <c r="DI8" s="72">
        <v>196.2</v>
      </c>
      <c r="DJ8" s="69">
        <v>122.6</v>
      </c>
      <c r="DK8" s="72">
        <v>152.9</v>
      </c>
      <c r="DL8" s="72">
        <v>149.69999999999999</v>
      </c>
      <c r="DM8" s="72">
        <v>150.80000000000001</v>
      </c>
      <c r="DN8" s="72">
        <v>145</v>
      </c>
      <c r="DO8" s="72">
        <v>138.69999999999999</v>
      </c>
      <c r="DP8" s="72">
        <v>195.5</v>
      </c>
      <c r="DQ8" s="72">
        <v>199.1</v>
      </c>
      <c r="DR8" s="72">
        <v>191.4</v>
      </c>
      <c r="DS8" s="72">
        <v>194.7</v>
      </c>
      <c r="DT8" s="72">
        <v>193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127</v>
      </c>
      <c r="C10" s="79" t="s">
        <v>128</v>
      </c>
      <c r="D10" s="79" t="s">
        <v>129</v>
      </c>
      <c r="E10" s="79" t="s">
        <v>130</v>
      </c>
      <c r="F10" s="79" t="s">
        <v>131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　</cp:lastModifiedBy>
  <cp:lastPrinted>2018-03-13T00:18:53Z</cp:lastPrinted>
  <dcterms:created xsi:type="dcterms:W3CDTF">2018-02-09T01:43:56Z</dcterms:created>
  <dcterms:modified xsi:type="dcterms:W3CDTF">2018-03-26T01:24:32Z</dcterms:modified>
  <cp:category/>
</cp:coreProperties>
</file>