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29奈良県（都道府県）-\"/>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X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MI76" i="4" l="1"/>
  <c r="HJ51" i="4"/>
  <c r="MA30" i="4"/>
  <c r="BZ76" i="4"/>
  <c r="IT76" i="4"/>
  <c r="CS51" i="4"/>
  <c r="HJ30" i="4"/>
  <c r="CS30" i="4"/>
  <c r="MA51" i="4"/>
  <c r="C11" i="5"/>
  <c r="D11" i="5"/>
  <c r="E11" i="5"/>
  <c r="B11" i="5"/>
  <c r="BK76" i="4" l="1"/>
  <c r="LH51" i="4"/>
  <c r="LT76" i="4"/>
  <c r="GQ51" i="4"/>
  <c r="LH30" i="4"/>
  <c r="BZ51" i="4"/>
  <c r="BZ30" i="4"/>
  <c r="IE76" i="4"/>
  <c r="GQ30" i="4"/>
  <c r="BG30" i="4"/>
  <c r="HP76" i="4"/>
  <c r="AV76" i="4"/>
  <c r="KO51" i="4"/>
  <c r="KO30" i="4"/>
  <c r="LE76" i="4"/>
  <c r="FX51" i="4"/>
  <c r="BG51" i="4"/>
  <c r="FX30" i="4"/>
  <c r="HA76" i="4"/>
  <c r="AN51" i="4"/>
  <c r="FE30" i="4"/>
  <c r="KP76" i="4"/>
  <c r="JV30" i="4"/>
  <c r="AN30" i="4"/>
  <c r="JV51" i="4"/>
  <c r="FE51" i="4"/>
  <c r="AG76" i="4"/>
  <c r="KA76" i="4"/>
  <c r="EL51" i="4"/>
  <c r="JC30" i="4"/>
  <c r="JC51" i="4"/>
  <c r="GL76" i="4"/>
  <c r="U51" i="4"/>
  <c r="EL30" i="4"/>
  <c r="R76"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<sst xmlns="http://schemas.openxmlformats.org/spreadsheetml/2006/main" count="287" uniqueCount="135">
  <si>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</si>
  <si>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</si>
  <si>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</si>
  <si>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</si>
  <si>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</si>
  <si>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</si>
  <si>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</si>
  <si>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</si>
  <si>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</si>
  <si>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</si>
  <si>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</si>
  <si>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</si>
  <si>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</si>
  <si>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</si>
  <si>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</si>
  <si>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</si>
  <si>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</si>
  <si>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</si>
  <si>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</si>
  <si>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</si>
  <si>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</si>
  <si>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</si>
  <si>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</si>
  <si>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</si>
  <si>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</si>
  <si>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</si>
  <si>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</si>
  <si>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</si>
  <si>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</si>
  <si>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</si>
  <si>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</si>
  <si>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</si>
  <si>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</si>
  <si>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</si>
  <si>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</si>
  <si>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</si>
  <si>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</si>
  <si>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</si>
  <si>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</si>
  <si>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</si>
  <si>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</si>
  <si>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</si>
  <si>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</si>
  <si>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</si>
  <si>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</si>
  <si>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</si>
  <si>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</si>
  <si>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</si>
  <si>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</si>
  <si>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</si>
  <si>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</si>
  <si>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</si>
  <si>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</si>
  <si>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</si>
  <si>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</si>
  <si>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</si>
  <si>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</si>
  <si>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</si>
  <si>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</si>
  <si>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</si>
  <si>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</si>
  <si>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</si>
  <si>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</si>
  <si>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</si>
  <si>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</si>
  <si>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</si>
  <si>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</si>
  <si>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</si>
  <si>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</si>
  <si>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</si>
  <si>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</si>
  <si>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</si>
  <si>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</si>
  <si>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</si>
  <si>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</si>
  <si>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</si>
  <si>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</si>
  <si>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</si>
  <si>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</si>
  <si>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</si>
  <si>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</si>
  <si>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</si>
  <si>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</si>
  <si>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</si>
  <si>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</si>
  <si>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</si>
  <si>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</si>
  <si>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</si>
  <si>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</si>
  <si>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</si>
  <si>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</si>
  <si>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</si>
  <si>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</si>
  <si>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</si>
  <si>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</si>
  <si>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</si>
  <si>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</si>
  <si>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</si>
  <si>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</si>
  <si>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</si>
  <si>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</si>
  <si>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</si>
  <si>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</si>
  <si>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</si>
  <si>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</si>
  <si>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</si>
  <si>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</si>
  <si>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</si>
  <si>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</si>
  <si>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</si>
  <si>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</si>
  <si>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</si>
  <si>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</si>
  <si>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奈良県</t>
  </si>
  <si>
    <t>大仏前観光自動車駐車場</t>
  </si>
  <si>
    <t>法非適用</t>
  </si>
  <si>
    <t>駐車場整備事業</t>
  </si>
  <si>
    <t>-</t>
  </si>
  <si>
    <t>Ａ３Ｂ２</t>
  </si>
  <si>
    <t>該当数値なし</t>
  </si>
  <si>
    <t>その他駐車場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</si>
  <si>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</si>
  <si>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</si>
  <si>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</si>
  <si>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</si>
  <si>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</si>
  <si>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</si>
  <si>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</si>
  <si>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</si>
  <si>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</si>
  <si>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収益的収支比率は１００％を上回っており、単年度収支は黒字状態である。経年比較では、近年の外国人ツアーによるバス利用の増加に伴い、増加傾向となっている。
他会計補助金は受けておらず、一般会計に繰出をしており、独立採算性を維持できている。
売上高ＧＯＰ比率は類似施設と比較しても高い数値であり、経年比較でも安定して継続できている。
ＥＢＩＴＤＡは類似施設と比較して非常に高く、経年比較では増加傾向である。</t>
    <rPh sb="0" eb="3">
      <t>シュウエキテキ</t>
    </rPh>
    <rPh sb="3" eb="5">
      <t>シュウシ</t>
    </rPh>
    <rPh sb="5" eb="7">
      <t>ヒリツ</t>
    </rPh>
    <rPh sb="13" eb="15">
      <t>ウワマワ</t>
    </rPh>
    <rPh sb="20" eb="23">
      <t>タンネンド</t>
    </rPh>
    <rPh sb="23" eb="25">
      <t>シュウシ</t>
    </rPh>
    <rPh sb="26" eb="28">
      <t>クロジ</t>
    </rPh>
    <rPh sb="28" eb="30">
      <t>ジョウタイ</t>
    </rPh>
    <rPh sb="34" eb="36">
      <t>ケイネン</t>
    </rPh>
    <rPh sb="36" eb="38">
      <t>ヒカク</t>
    </rPh>
    <rPh sb="41" eb="43">
      <t>キンネン</t>
    </rPh>
    <rPh sb="44" eb="46">
      <t>ガイコク</t>
    </rPh>
    <rPh sb="46" eb="47">
      <t>ジン</t>
    </rPh>
    <rPh sb="55" eb="57">
      <t>リヨウ</t>
    </rPh>
    <rPh sb="58" eb="60">
      <t>ゾウカ</t>
    </rPh>
    <rPh sb="61" eb="62">
      <t>トモナ</t>
    </rPh>
    <phoneticPr fontId="6"/>
  </si>
  <si>
    <t>企業債は既に償還している。施設の経過年数は大きいが、当面は施設改修の予定もなく、維持補修で対応する予定。</t>
    <rPh sb="0" eb="2">
      <t>キギョウ</t>
    </rPh>
    <rPh sb="2" eb="3">
      <t>サイ</t>
    </rPh>
    <rPh sb="4" eb="5">
      <t>スデ</t>
    </rPh>
    <rPh sb="6" eb="8">
      <t>ショウカン</t>
    </rPh>
    <rPh sb="13" eb="15">
      <t>シセツ</t>
    </rPh>
    <rPh sb="16" eb="18">
      <t>ケイカ</t>
    </rPh>
    <rPh sb="18" eb="20">
      <t>ネンスウ</t>
    </rPh>
    <rPh sb="21" eb="22">
      <t>オオ</t>
    </rPh>
    <rPh sb="26" eb="28">
      <t>トウメン</t>
    </rPh>
    <rPh sb="29" eb="31">
      <t>シセツ</t>
    </rPh>
    <rPh sb="31" eb="33">
      <t>カイシュウ</t>
    </rPh>
    <rPh sb="34" eb="36">
      <t>ヨテイ</t>
    </rPh>
    <rPh sb="40" eb="42">
      <t>イジ</t>
    </rPh>
    <rPh sb="42" eb="44">
      <t>ホシュウ</t>
    </rPh>
    <rPh sb="45" eb="47">
      <t>タイオウ</t>
    </rPh>
    <rPh sb="49" eb="51">
      <t>ヨテイ</t>
    </rPh>
    <phoneticPr fontId="6"/>
  </si>
  <si>
    <t>稼働率は、当施設が東大寺や興福寺といった集客施設と近接していることもあり、類似施設と比較しても高い数値であり、外国人ツアーによるバス利用の増加もあり、経年比較ではやや増加傾向となっている。</t>
    <rPh sb="0" eb="2">
      <t>カドウ</t>
    </rPh>
    <rPh sb="5" eb="8">
      <t>トウシセツ</t>
    </rPh>
    <rPh sb="13" eb="16">
      <t>コウフクジ</t>
    </rPh>
    <rPh sb="25" eb="27">
      <t>キンセツ</t>
    </rPh>
    <rPh sb="47" eb="48">
      <t>タカ</t>
    </rPh>
    <rPh sb="49" eb="51">
      <t>スウチ</t>
    </rPh>
    <rPh sb="55" eb="57">
      <t>ガイコク</t>
    </rPh>
    <phoneticPr fontId="6"/>
  </si>
  <si>
    <t xml:space="preserve">経営状況においては、収益的収支比率は１００％を超え、他の数値も類似施設を上回っており、当面は施設改修も予定していないことから、安定的に高い健全性を維持できると思われる。
稼働率については、東大寺や興福寺等の集客施設に近接しているため、高い数値を維持しているが、観光シーズンには渋滞が発生しているため、今後は高畑自動車駐車場等へ車両誘導を図ることで、渋滞の緩和に取り組むこととしており、収益や稼働率の減少を見込んでいる。
</t>
    <rPh sb="10" eb="13">
      <t>シュウエキテキ</t>
    </rPh>
    <rPh sb="13" eb="15">
      <t>シュウシ</t>
    </rPh>
    <rPh sb="15" eb="17">
      <t>ヒリツ</t>
    </rPh>
    <rPh sb="23" eb="24">
      <t>コ</t>
    </rPh>
    <rPh sb="26" eb="27">
      <t>タ</t>
    </rPh>
    <rPh sb="28" eb="30">
      <t>スウチ</t>
    </rPh>
    <rPh sb="99" eb="102">
      <t>コウフクジ</t>
    </rPh>
    <rPh sb="109" eb="111">
      <t>キンセツ</t>
    </rPh>
    <rPh sb="118" eb="119">
      <t>タカ</t>
    </rPh>
    <rPh sb="120" eb="122">
      <t>スウチ</t>
    </rPh>
    <rPh sb="123" eb="125">
      <t>イジ</t>
    </rPh>
    <rPh sb="151" eb="153">
      <t>コンゴ</t>
    </rPh>
    <rPh sb="154" eb="156">
      <t>タカバタケ</t>
    </rPh>
    <rPh sb="156" eb="159">
      <t>ジドウシャ</t>
    </rPh>
    <rPh sb="159" eb="162">
      <t>チュウシャジョウ</t>
    </rPh>
    <rPh sb="162" eb="163">
      <t>トウ</t>
    </rPh>
    <rPh sb="175" eb="177">
      <t>ジュウタイ</t>
    </rPh>
    <rPh sb="178" eb="180">
      <t>カンワ</t>
    </rPh>
    <rPh sb="181" eb="182">
      <t>ト</t>
    </rPh>
    <rPh sb="183" eb="184">
      <t>ク</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</si>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</sst>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235.4</c:v>
                </c:pt>
                <c:pt idx="1">
                  <c:v>256.2</c:v>
                </c:pt>
                <c:pt idx="2">
                  <c:v>272.2</c:v>
                </c:pt>
                <c:pt idx="3">
                  <c:v>331</c:v>
                </c:pt>
                <c:pt idx="4">
                  <c:v>326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0865592"/>
        <c:axId val="59087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0865592"/>
        <c:axId val="590871080"/>
      </c:lineChart>
      <c:dateAx>
        <c:axId val="590865592"/>
        <c:scaling>
          <c:orientation val="minMax"/>
        </c:scaling>
        <c:delete val="1"/>
        <c:axPos val="b"/>
        <c:numFmt formatCode="ge" sourceLinked="1"/>
        <c:majorTickMark val="none"/>
        <c:minorTickMark val="none"/>
        <c:tickLblPos val="none"/>
        <c:crossAx val="590871080"/>
        <c:crosses val="autoZero"/>
        <c:auto val="1"/>
        <c:lblOffset val="100"/>
        <c:baseTimeUnit val="years"/>
      </c:dateAx>
      <c:valAx>
        <c:axId val="59087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6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0868728"/>
        <c:axId val="31879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0868728"/>
        <c:axId val="318791896"/>
      </c:lineChart>
      <c:dateAx>
        <c:axId val="590868728"/>
        <c:scaling>
          <c:orientation val="minMax"/>
        </c:scaling>
        <c:delete val="1"/>
        <c:axPos val="b"/>
        <c:numFmt formatCode="ge" sourceLinked="1"/>
        <c:majorTickMark val="none"/>
        <c:minorTickMark val="none"/>
        <c:tickLblPos val="none"/>
        <c:crossAx val="318791896"/>
        <c:crosses val="autoZero"/>
        <c:auto val="1"/>
        <c:lblOffset val="100"/>
        <c:baseTimeUnit val="years"/>
      </c:dateAx>
      <c:valAx>
        <c:axId val="31879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6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8791112"/>
        <c:axId val="318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8791112"/>
        <c:axId val="318790720"/>
      </c:lineChart>
      <c:dateAx>
        <c:axId val="318791112"/>
        <c:scaling>
          <c:orientation val="minMax"/>
        </c:scaling>
        <c:delete val="1"/>
        <c:axPos val="b"/>
        <c:numFmt formatCode="ge" sourceLinked="1"/>
        <c:majorTickMark val="none"/>
        <c:minorTickMark val="none"/>
        <c:tickLblPos val="none"/>
        <c:crossAx val="318790720"/>
        <c:crosses val="autoZero"/>
        <c:auto val="1"/>
        <c:lblOffset val="100"/>
        <c:baseTimeUnit val="years"/>
      </c:dateAx>
      <c:valAx>
        <c:axId val="31879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79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8789544"/>
        <c:axId val="3187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8789544"/>
        <c:axId val="318796992"/>
      </c:lineChart>
      <c:dateAx>
        <c:axId val="318789544"/>
        <c:scaling>
          <c:orientation val="minMax"/>
        </c:scaling>
        <c:delete val="1"/>
        <c:axPos val="b"/>
        <c:numFmt formatCode="ge" sourceLinked="1"/>
        <c:majorTickMark val="none"/>
        <c:minorTickMark val="none"/>
        <c:tickLblPos val="none"/>
        <c:crossAx val="318796992"/>
        <c:crosses val="autoZero"/>
        <c:auto val="1"/>
        <c:lblOffset val="100"/>
        <c:baseTimeUnit val="years"/>
      </c:dateAx>
      <c:valAx>
        <c:axId val="31879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78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8789936"/>
        <c:axId val="3187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8789936"/>
        <c:axId val="318792288"/>
      </c:lineChart>
      <c:dateAx>
        <c:axId val="318789936"/>
        <c:scaling>
          <c:orientation val="minMax"/>
        </c:scaling>
        <c:delete val="1"/>
        <c:axPos val="b"/>
        <c:numFmt formatCode="ge" sourceLinked="1"/>
        <c:majorTickMark val="none"/>
        <c:minorTickMark val="none"/>
        <c:tickLblPos val="none"/>
        <c:crossAx val="318792288"/>
        <c:crosses val="autoZero"/>
        <c:auto val="1"/>
        <c:lblOffset val="100"/>
        <c:baseTimeUnit val="years"/>
      </c:dateAx>
      <c:valAx>
        <c:axId val="3187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78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2727968"/>
        <c:axId val="32272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2727968"/>
        <c:axId val="322728360"/>
      </c:lineChart>
      <c:dateAx>
        <c:axId val="322727968"/>
        <c:scaling>
          <c:orientation val="minMax"/>
        </c:scaling>
        <c:delete val="1"/>
        <c:axPos val="b"/>
        <c:numFmt formatCode="ge" sourceLinked="1"/>
        <c:majorTickMark val="none"/>
        <c:minorTickMark val="none"/>
        <c:tickLblPos val="none"/>
        <c:crossAx val="322728360"/>
        <c:crosses val="autoZero"/>
        <c:auto val="1"/>
        <c:lblOffset val="100"/>
        <c:baseTimeUnit val="years"/>
      </c:dateAx>
      <c:valAx>
        <c:axId val="32272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72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245.3</c:v>
                </c:pt>
                <c:pt idx="1">
                  <c:v>245.3</c:v>
                </c:pt>
                <c:pt idx="2">
                  <c:v>224.2</c:v>
                </c:pt>
                <c:pt idx="3">
                  <c:v>261.10000000000002</c:v>
                </c:pt>
                <c:pt idx="4">
                  <c:v>265.3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2729144"/>
        <c:axId val="3227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2729144"/>
        <c:axId val="322729536"/>
      </c:lineChart>
      <c:dateAx>
        <c:axId val="322729144"/>
        <c:scaling>
          <c:orientation val="minMax"/>
        </c:scaling>
        <c:delete val="1"/>
        <c:axPos val="b"/>
        <c:numFmt formatCode="ge" sourceLinked="1"/>
        <c:majorTickMark val="none"/>
        <c:minorTickMark val="none"/>
        <c:tickLblPos val="none"/>
        <c:crossAx val="322729536"/>
        <c:crosses val="autoZero"/>
        <c:auto val="1"/>
        <c:lblOffset val="100"/>
        <c:baseTimeUnit val="years"/>
      </c:dateAx>
      <c:valAx>
        <c:axId val="32272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2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65.599999999999994</c:v>
                </c:pt>
                <c:pt idx="1">
                  <c:v>69.7</c:v>
                </c:pt>
                <c:pt idx="2">
                  <c:v>70</c:v>
                </c:pt>
                <c:pt idx="3">
                  <c:v>81.099999999999994</c:v>
                </c:pt>
                <c:pt idx="4">
                  <c:v>81.400000000000006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2730320"/>
        <c:axId val="3227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2730320"/>
        <c:axId val="322730712"/>
      </c:lineChart>
      <c:dateAx>
        <c:axId val="322730320"/>
        <c:scaling>
          <c:orientation val="minMax"/>
        </c:scaling>
        <c:delete val="1"/>
        <c:axPos val="b"/>
        <c:numFmt formatCode="ge" sourceLinked="1"/>
        <c:majorTickMark val="none"/>
        <c:minorTickMark val="none"/>
        <c:tickLblPos val="none"/>
        <c:crossAx val="322730712"/>
        <c:crosses val="autoZero"/>
        <c:auto val="1"/>
        <c:lblOffset val="100"/>
        <c:baseTimeUnit val="years"/>
      </c:dateAx>
      <c:valAx>
        <c:axId val="32273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3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33065</c:v>
                </c:pt>
                <c:pt idx="1">
                  <c:v>40125</c:v>
                </c:pt>
                <c:pt idx="2">
                  <c:v>42837</c:v>
                </c:pt>
                <c:pt idx="3">
                  <c:v>69219</c:v>
                </c:pt>
                <c:pt idx="4">
                  <c:v>74955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2731496"/>
        <c:axId val="32273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2731496"/>
        <c:axId val="322731888"/>
      </c:lineChart>
      <c:dateAx>
        <c:axId val="322731496"/>
        <c:scaling>
          <c:orientation val="minMax"/>
        </c:scaling>
        <c:delete val="1"/>
        <c:axPos val="b"/>
        <c:numFmt formatCode="ge" sourceLinked="1"/>
        <c:majorTickMark val="none"/>
        <c:minorTickMark val="none"/>
        <c:tickLblPos val="none"/>
        <c:crossAx val="322731888"/>
        <c:crosses val="autoZero"/>
        <c:auto val="1"/>
        <c:lblOffset val="100"/>
        <c:baseTimeUnit val="years"/>
      </c:dateAx>
      <c:valAx>
        <c:axId val="32273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73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奈良県　大仏前観光自動車駐車場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9657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95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235.4</v>
      </c>
      <c r="V31" s="111"/>
      <c r="W31" s="111"/>
      <c r="X31" s="111"/>
      <c r="Y31" s="111"/>
      <c r="Z31" s="111"/>
      <c r="AA31" s="111"/>
      <c r="AB31" s="111"/>
      <c r="AC31" s="111"/>
      <c r="AD31" s="111"/>
      <c r="AE31" s="111"/>
      <c r="AF31" s="111"/>
      <c r="AG31" s="111"/>
      <c r="AH31" s="111"/>
      <c r="AI31" s="111"/>
      <c r="AJ31" s="111"/>
      <c r="AK31" s="111"/>
      <c r="AL31" s="111"/>
      <c r="AM31" s="111"/>
      <c r="AN31" s="111">
        <f>データ!Z7</f>
        <v>256.2</v>
      </c>
      <c r="AO31" s="111"/>
      <c r="AP31" s="111"/>
      <c r="AQ31" s="111"/>
      <c r="AR31" s="111"/>
      <c r="AS31" s="111"/>
      <c r="AT31" s="111"/>
      <c r="AU31" s="111"/>
      <c r="AV31" s="111"/>
      <c r="AW31" s="111"/>
      <c r="AX31" s="111"/>
      <c r="AY31" s="111"/>
      <c r="AZ31" s="111"/>
      <c r="BA31" s="111"/>
      <c r="BB31" s="111"/>
      <c r="BC31" s="111"/>
      <c r="BD31" s="111"/>
      <c r="BE31" s="111"/>
      <c r="BF31" s="111"/>
      <c r="BG31" s="111">
        <f>データ!AA7</f>
        <v>272.2</v>
      </c>
      <c r="BH31" s="111"/>
      <c r="BI31" s="111"/>
      <c r="BJ31" s="111"/>
      <c r="BK31" s="111"/>
      <c r="BL31" s="111"/>
      <c r="BM31" s="111"/>
      <c r="BN31" s="111"/>
      <c r="BO31" s="111"/>
      <c r="BP31" s="111"/>
      <c r="BQ31" s="111"/>
      <c r="BR31" s="111"/>
      <c r="BS31" s="111"/>
      <c r="BT31" s="111"/>
      <c r="BU31" s="111"/>
      <c r="BV31" s="111"/>
      <c r="BW31" s="111"/>
      <c r="BX31" s="111"/>
      <c r="BY31" s="111"/>
      <c r="BZ31" s="111">
        <f>データ!AB7</f>
        <v>331</v>
      </c>
      <c r="CA31" s="111"/>
      <c r="CB31" s="111"/>
      <c r="CC31" s="111"/>
      <c r="CD31" s="111"/>
      <c r="CE31" s="111"/>
      <c r="CF31" s="111"/>
      <c r="CG31" s="111"/>
      <c r="CH31" s="111"/>
      <c r="CI31" s="111"/>
      <c r="CJ31" s="111"/>
      <c r="CK31" s="111"/>
      <c r="CL31" s="111"/>
      <c r="CM31" s="111"/>
      <c r="CN31" s="111"/>
      <c r="CO31" s="111"/>
      <c r="CP31" s="111"/>
      <c r="CQ31" s="111"/>
      <c r="CR31" s="111"/>
      <c r="CS31" s="111">
        <f>データ!AC7</f>
        <v>326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245.3</v>
      </c>
      <c r="JD31" s="82"/>
      <c r="JE31" s="82"/>
      <c r="JF31" s="82"/>
      <c r="JG31" s="82"/>
      <c r="JH31" s="82"/>
      <c r="JI31" s="82"/>
      <c r="JJ31" s="82"/>
      <c r="JK31" s="82"/>
      <c r="JL31" s="82"/>
      <c r="JM31" s="82"/>
      <c r="JN31" s="82"/>
      <c r="JO31" s="82"/>
      <c r="JP31" s="82"/>
      <c r="JQ31" s="82"/>
      <c r="JR31" s="82"/>
      <c r="JS31" s="82"/>
      <c r="JT31" s="82"/>
      <c r="JU31" s="83"/>
      <c r="JV31" s="81">
        <f>データ!DL7</f>
        <v>245.3</v>
      </c>
      <c r="JW31" s="82"/>
      <c r="JX31" s="82"/>
      <c r="JY31" s="82"/>
      <c r="JZ31" s="82"/>
      <c r="KA31" s="82"/>
      <c r="KB31" s="82"/>
      <c r="KC31" s="82"/>
      <c r="KD31" s="82"/>
      <c r="KE31" s="82"/>
      <c r="KF31" s="82"/>
      <c r="KG31" s="82"/>
      <c r="KH31" s="82"/>
      <c r="KI31" s="82"/>
      <c r="KJ31" s="82"/>
      <c r="KK31" s="82"/>
      <c r="KL31" s="82"/>
      <c r="KM31" s="82"/>
      <c r="KN31" s="83"/>
      <c r="KO31" s="81">
        <f>データ!DM7</f>
        <v>224.2</v>
      </c>
      <c r="KP31" s="82"/>
      <c r="KQ31" s="82"/>
      <c r="KR31" s="82"/>
      <c r="KS31" s="82"/>
      <c r="KT31" s="82"/>
      <c r="KU31" s="82"/>
      <c r="KV31" s="82"/>
      <c r="KW31" s="82"/>
      <c r="KX31" s="82"/>
      <c r="KY31" s="82"/>
      <c r="KZ31" s="82"/>
      <c r="LA31" s="82"/>
      <c r="LB31" s="82"/>
      <c r="LC31" s="82"/>
      <c r="LD31" s="82"/>
      <c r="LE31" s="82"/>
      <c r="LF31" s="82"/>
      <c r="LG31" s="83"/>
      <c r="LH31" s="81">
        <f>データ!DN7</f>
        <v>261.10000000000002</v>
      </c>
      <c r="LI31" s="82"/>
      <c r="LJ31" s="82"/>
      <c r="LK31" s="82"/>
      <c r="LL31" s="82"/>
      <c r="LM31" s="82"/>
      <c r="LN31" s="82"/>
      <c r="LO31" s="82"/>
      <c r="LP31" s="82"/>
      <c r="LQ31" s="82"/>
      <c r="LR31" s="82"/>
      <c r="LS31" s="82"/>
      <c r="LT31" s="82"/>
      <c r="LU31" s="82"/>
      <c r="LV31" s="82"/>
      <c r="LW31" s="82"/>
      <c r="LX31" s="82"/>
      <c r="LY31" s="82"/>
      <c r="LZ31" s="83"/>
      <c r="MA31" s="81">
        <f>データ!DO7</f>
        <v>265.3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65.599999999999994</v>
      </c>
      <c r="EM52" s="111"/>
      <c r="EN52" s="111"/>
      <c r="EO52" s="111"/>
      <c r="EP52" s="111"/>
      <c r="EQ52" s="111"/>
      <c r="ER52" s="111"/>
      <c r="ES52" s="111"/>
      <c r="ET52" s="111"/>
      <c r="EU52" s="111"/>
      <c r="EV52" s="111"/>
      <c r="EW52" s="111"/>
      <c r="EX52" s="111"/>
      <c r="EY52" s="111"/>
      <c r="EZ52" s="111"/>
      <c r="FA52" s="111"/>
      <c r="FB52" s="111"/>
      <c r="FC52" s="111"/>
      <c r="FD52" s="111"/>
      <c r="FE52" s="111">
        <f>データ!BG7</f>
        <v>69.7</v>
      </c>
      <c r="FF52" s="111"/>
      <c r="FG52" s="111"/>
      <c r="FH52" s="111"/>
      <c r="FI52" s="111"/>
      <c r="FJ52" s="111"/>
      <c r="FK52" s="111"/>
      <c r="FL52" s="111"/>
      <c r="FM52" s="111"/>
      <c r="FN52" s="111"/>
      <c r="FO52" s="111"/>
      <c r="FP52" s="111"/>
      <c r="FQ52" s="111"/>
      <c r="FR52" s="111"/>
      <c r="FS52" s="111"/>
      <c r="FT52" s="111"/>
      <c r="FU52" s="111"/>
      <c r="FV52" s="111"/>
      <c r="FW52" s="111"/>
      <c r="FX52" s="111">
        <f>データ!BH7</f>
        <v>70</v>
      </c>
      <c r="FY52" s="111"/>
      <c r="FZ52" s="111"/>
      <c r="GA52" s="111"/>
      <c r="GB52" s="111"/>
      <c r="GC52" s="111"/>
      <c r="GD52" s="111"/>
      <c r="GE52" s="111"/>
      <c r="GF52" s="111"/>
      <c r="GG52" s="111"/>
      <c r="GH52" s="111"/>
      <c r="GI52" s="111"/>
      <c r="GJ52" s="111"/>
      <c r="GK52" s="111"/>
      <c r="GL52" s="111"/>
      <c r="GM52" s="111"/>
      <c r="GN52" s="111"/>
      <c r="GO52" s="111"/>
      <c r="GP52" s="111"/>
      <c r="GQ52" s="111">
        <f>データ!BI7</f>
        <v>81.099999999999994</v>
      </c>
      <c r="GR52" s="111"/>
      <c r="GS52" s="111"/>
      <c r="GT52" s="111"/>
      <c r="GU52" s="111"/>
      <c r="GV52" s="111"/>
      <c r="GW52" s="111"/>
      <c r="GX52" s="111"/>
      <c r="GY52" s="111"/>
      <c r="GZ52" s="111"/>
      <c r="HA52" s="111"/>
      <c r="HB52" s="111"/>
      <c r="HC52" s="111"/>
      <c r="HD52" s="111"/>
      <c r="HE52" s="111"/>
      <c r="HF52" s="111"/>
      <c r="HG52" s="111"/>
      <c r="HH52" s="111"/>
      <c r="HI52" s="111"/>
      <c r="HJ52" s="111">
        <f>データ!BJ7</f>
        <v>81.400000000000006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33065</v>
      </c>
      <c r="JD52" s="110"/>
      <c r="JE52" s="110"/>
      <c r="JF52" s="110"/>
      <c r="JG52" s="110"/>
      <c r="JH52" s="110"/>
      <c r="JI52" s="110"/>
      <c r="JJ52" s="110"/>
      <c r="JK52" s="110"/>
      <c r="JL52" s="110"/>
      <c r="JM52" s="110"/>
      <c r="JN52" s="110"/>
      <c r="JO52" s="110"/>
      <c r="JP52" s="110"/>
      <c r="JQ52" s="110"/>
      <c r="JR52" s="110"/>
      <c r="JS52" s="110"/>
      <c r="JT52" s="110"/>
      <c r="JU52" s="110"/>
      <c r="JV52" s="110">
        <f>データ!BR7</f>
        <v>40125</v>
      </c>
      <c r="JW52" s="110"/>
      <c r="JX52" s="110"/>
      <c r="JY52" s="110"/>
      <c r="JZ52" s="110"/>
      <c r="KA52" s="110"/>
      <c r="KB52" s="110"/>
      <c r="KC52" s="110"/>
      <c r="KD52" s="110"/>
      <c r="KE52" s="110"/>
      <c r="KF52" s="110"/>
      <c r="KG52" s="110"/>
      <c r="KH52" s="110"/>
      <c r="KI52" s="110"/>
      <c r="KJ52" s="110"/>
      <c r="KK52" s="110"/>
      <c r="KL52" s="110"/>
      <c r="KM52" s="110"/>
      <c r="KN52" s="110"/>
      <c r="KO52" s="110">
        <f>データ!BS7</f>
        <v>42837</v>
      </c>
      <c r="KP52" s="110"/>
      <c r="KQ52" s="110"/>
      <c r="KR52" s="110"/>
      <c r="KS52" s="110"/>
      <c r="KT52" s="110"/>
      <c r="KU52" s="110"/>
      <c r="KV52" s="110"/>
      <c r="KW52" s="110"/>
      <c r="KX52" s="110"/>
      <c r="KY52" s="110"/>
      <c r="KZ52" s="110"/>
      <c r="LA52" s="110"/>
      <c r="LB52" s="110"/>
      <c r="LC52" s="110"/>
      <c r="LD52" s="110"/>
      <c r="LE52" s="110"/>
      <c r="LF52" s="110"/>
      <c r="LG52" s="110"/>
      <c r="LH52" s="110">
        <f>データ!BT7</f>
        <v>69219</v>
      </c>
      <c r="LI52" s="110"/>
      <c r="LJ52" s="110"/>
      <c r="LK52" s="110"/>
      <c r="LL52" s="110"/>
      <c r="LM52" s="110"/>
      <c r="LN52" s="110"/>
      <c r="LO52" s="110"/>
      <c r="LP52" s="110"/>
      <c r="LQ52" s="110"/>
      <c r="LR52" s="110"/>
      <c r="LS52" s="110"/>
      <c r="LT52" s="110"/>
      <c r="LU52" s="110"/>
      <c r="LV52" s="110"/>
      <c r="LW52" s="110"/>
      <c r="LX52" s="110"/>
      <c r="LY52" s="110"/>
      <c r="LZ52" s="110"/>
      <c r="MA52" s="110">
        <f>データ!BU7</f>
        <v>74955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94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290009</v>
      </c>
      <c r="D6" s="61">
        <f t="shared" si="1"/>
        <v>47</v>
      </c>
      <c r="E6" s="61">
        <f t="shared" si="1"/>
        <v>14</v>
      </c>
      <c r="F6" s="61">
        <f t="shared" si="1"/>
        <v>0</v>
      </c>
      <c r="G6" s="61">
        <f t="shared" si="1"/>
        <v>2</v>
      </c>
      <c r="H6" s="61" t="str">
        <f>SUBSTITUTE(H8,"　","")</f>
        <v>奈良県</v>
      </c>
      <c r="I6" s="61" t="str">
        <f t="shared" si="1"/>
        <v>大仏前観光自動車駐車場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59</v>
      </c>
      <c r="S6" s="63" t="str">
        <f t="shared" si="1"/>
        <v>公共施設</v>
      </c>
      <c r="T6" s="63" t="str">
        <f t="shared" si="1"/>
        <v>無</v>
      </c>
      <c r="U6" s="64">
        <f t="shared" si="1"/>
        <v>9657</v>
      </c>
      <c r="V6" s="64">
        <f t="shared" si="1"/>
        <v>95</v>
      </c>
      <c r="W6" s="64">
        <f t="shared" si="1"/>
        <v>2500</v>
      </c>
      <c r="X6" s="63" t="str">
        <f t="shared" si="1"/>
        <v>導入なし</v>
      </c>
      <c r="Y6" s="65">
        <f>IF(Y8="-",NA(),Y8)</f>
        <v>235.4</v>
      </c>
      <c r="Z6" s="65">
        <f t="shared" ref="Z6:AH6" si="2">IF(Z8="-",NA(),Z8)</f>
        <v>256.2</v>
      </c>
      <c r="AA6" s="65">
        <f t="shared" si="2"/>
        <v>272.2</v>
      </c>
      <c r="AB6" s="65">
        <f t="shared" si="2"/>
        <v>331</v>
      </c>
      <c r="AC6" s="65">
        <f t="shared" si="2"/>
        <v>326</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65.599999999999994</v>
      </c>
      <c r="BG6" s="65">
        <f t="shared" ref="BG6:BO6" si="5">IF(BG8="-",NA(),BG8)</f>
        <v>69.7</v>
      </c>
      <c r="BH6" s="65">
        <f t="shared" si="5"/>
        <v>70</v>
      </c>
      <c r="BI6" s="65">
        <f t="shared" si="5"/>
        <v>81.099999999999994</v>
      </c>
      <c r="BJ6" s="65">
        <f t="shared" si="5"/>
        <v>81.400000000000006</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33065</v>
      </c>
      <c r="BR6" s="66">
        <f t="shared" ref="BR6:BZ6" si="6">IF(BR8="-",NA(),BR8)</f>
        <v>40125</v>
      </c>
      <c r="BS6" s="66">
        <f t="shared" si="6"/>
        <v>42837</v>
      </c>
      <c r="BT6" s="66">
        <f t="shared" si="6"/>
        <v>69219</v>
      </c>
      <c r="BU6" s="66">
        <f t="shared" si="6"/>
        <v>74955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94</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245.3</v>
      </c>
      <c r="DL6" s="65">
        <f t="shared" ref="DL6:DT6" si="9">IF(DL8="-",NA(),DL8)</f>
        <v>245.3</v>
      </c>
      <c r="DM6" s="65">
        <f t="shared" si="9"/>
        <v>224.2</v>
      </c>
      <c r="DN6" s="65">
        <f t="shared" si="9"/>
        <v>261.10000000000002</v>
      </c>
      <c r="DO6" s="65">
        <f t="shared" si="9"/>
        <v>265.3</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290009</v>
      </c>
      <c r="D7" s="61">
        <f t="shared" si="10"/>
        <v>47</v>
      </c>
      <c r="E7" s="61">
        <f t="shared" si="10"/>
        <v>14</v>
      </c>
      <c r="F7" s="61">
        <f t="shared" si="10"/>
        <v>0</v>
      </c>
      <c r="G7" s="61">
        <f t="shared" si="10"/>
        <v>2</v>
      </c>
      <c r="H7" s="61" t="str">
        <f t="shared" si="10"/>
        <v>奈良県</v>
      </c>
      <c r="I7" s="61" t="str">
        <f t="shared" si="10"/>
        <v>大仏前観光自動車駐車場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59</v>
      </c>
      <c r="S7" s="63" t="str">
        <f t="shared" si="10"/>
        <v>公共施設</v>
      </c>
      <c r="T7" s="63" t="str">
        <f t="shared" si="10"/>
        <v>無</v>
      </c>
      <c r="U7" s="64">
        <f t="shared" si="10"/>
        <v>9657</v>
      </c>
      <c r="V7" s="64">
        <f t="shared" si="10"/>
        <v>95</v>
      </c>
      <c r="W7" s="64">
        <f t="shared" si="10"/>
        <v>2500</v>
      </c>
      <c r="X7" s="63" t="str">
        <f t="shared" si="10"/>
        <v>導入なし</v>
      </c>
      <c r="Y7" s="65">
        <f>Y8</f>
        <v>235.4</v>
      </c>
      <c r="Z7" s="65">
        <f t="shared" ref="Z7:AH7" si="11">Z8</f>
        <v>256.2</v>
      </c>
      <c r="AA7" s="65">
        <f t="shared" si="11"/>
        <v>272.2</v>
      </c>
      <c r="AB7" s="65">
        <f t="shared" si="11"/>
        <v>331</v>
      </c>
      <c r="AC7" s="65">
        <f t="shared" si="11"/>
        <v>326</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65.599999999999994</v>
      </c>
      <c r="BG7" s="65">
        <f t="shared" ref="BG7:BO7" si="14">BG8</f>
        <v>69.7</v>
      </c>
      <c r="BH7" s="65">
        <f t="shared" si="14"/>
        <v>70</v>
      </c>
      <c r="BI7" s="65">
        <f t="shared" si="14"/>
        <v>81.099999999999994</v>
      </c>
      <c r="BJ7" s="65">
        <f t="shared" si="14"/>
        <v>81.400000000000006</v>
      </c>
      <c r="BK7" s="65">
        <f t="shared" si="14"/>
        <v>38.799999999999997</v>
      </c>
      <c r="BL7" s="65">
        <f t="shared" si="14"/>
        <v>37.6</v>
      </c>
      <c r="BM7" s="65">
        <f t="shared" si="14"/>
        <v>37.700000000000003</v>
      </c>
      <c r="BN7" s="65">
        <f t="shared" si="14"/>
        <v>38.5</v>
      </c>
      <c r="BO7" s="65">
        <f t="shared" si="14"/>
        <v>37.6</v>
      </c>
      <c r="BP7" s="62"/>
      <c r="BQ7" s="66">
        <f>BQ8</f>
        <v>33065</v>
      </c>
      <c r="BR7" s="66">
        <f t="shared" ref="BR7:BZ7" si="15">BR8</f>
        <v>40125</v>
      </c>
      <c r="BS7" s="66">
        <f t="shared" si="15"/>
        <v>42837</v>
      </c>
      <c r="BT7" s="66">
        <f t="shared" si="15"/>
        <v>69219</v>
      </c>
      <c r="BU7" s="66">
        <f t="shared" si="15"/>
        <v>74955</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94</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245.3</v>
      </c>
      <c r="DL7" s="65">
        <f t="shared" ref="DL7:DT7" si="17">DL8</f>
        <v>245.3</v>
      </c>
      <c r="DM7" s="65">
        <f t="shared" si="17"/>
        <v>224.2</v>
      </c>
      <c r="DN7" s="65">
        <f t="shared" si="17"/>
        <v>261.10000000000002</v>
      </c>
      <c r="DO7" s="65">
        <f t="shared" si="17"/>
        <v>265.3</v>
      </c>
      <c r="DP7" s="65">
        <f t="shared" si="17"/>
        <v>182.5</v>
      </c>
      <c r="DQ7" s="65">
        <f t="shared" si="17"/>
        <v>181</v>
      </c>
      <c r="DR7" s="65">
        <f t="shared" si="17"/>
        <v>182.1</v>
      </c>
      <c r="DS7" s="65">
        <f t="shared" si="17"/>
        <v>184.8</v>
      </c>
      <c r="DT7" s="65">
        <f t="shared" si="17"/>
        <v>182.5</v>
      </c>
      <c r="DU7" s="62"/>
    </row>
    <row r="8" spans="1:125" s="67" customFormat="1">
      <c r="A8" s="50"/>
      <c r="B8" s="68">
        <v>2016</v>
      </c>
      <c r="C8" s="68">
        <v>290009</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59</v>
      </c>
      <c r="S8" s="70" t="s">
        <v>122</v>
      </c>
      <c r="T8" s="70" t="s">
        <v>123</v>
      </c>
      <c r="U8" s="71">
        <v>9657</v>
      </c>
      <c r="V8" s="71">
        <v>95</v>
      </c>
      <c r="W8" s="71">
        <v>2500</v>
      </c>
      <c r="X8" s="70" t="s">
        <v>124</v>
      </c>
      <c r="Y8" s="72">
        <v>235.4</v>
      </c>
      <c r="Z8" s="72">
        <v>256.2</v>
      </c>
      <c r="AA8" s="72">
        <v>272.2</v>
      </c>
      <c r="AB8" s="72">
        <v>331</v>
      </c>
      <c r="AC8" s="72">
        <v>326</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65.599999999999994</v>
      </c>
      <c r="BG8" s="72">
        <v>69.7</v>
      </c>
      <c r="BH8" s="72">
        <v>70</v>
      </c>
      <c r="BI8" s="72">
        <v>81.099999999999994</v>
      </c>
      <c r="BJ8" s="72">
        <v>81.400000000000006</v>
      </c>
      <c r="BK8" s="72">
        <v>38.799999999999997</v>
      </c>
      <c r="BL8" s="72">
        <v>37.6</v>
      </c>
      <c r="BM8" s="72">
        <v>37.700000000000003</v>
      </c>
      <c r="BN8" s="72">
        <v>38.5</v>
      </c>
      <c r="BO8" s="72">
        <v>37.6</v>
      </c>
      <c r="BP8" s="69">
        <v>45.2</v>
      </c>
      <c r="BQ8" s="73">
        <v>33065</v>
      </c>
      <c r="BR8" s="73">
        <v>40125</v>
      </c>
      <c r="BS8" s="73">
        <v>42837</v>
      </c>
      <c r="BT8" s="74">
        <v>69219</v>
      </c>
      <c r="BU8" s="74">
        <v>74955</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94</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245.3</v>
      </c>
      <c r="DL8" s="72">
        <v>245.3</v>
      </c>
      <c r="DM8" s="72">
        <v>224.2</v>
      </c>
      <c r="DN8" s="72">
        <v>261.10000000000002</v>
      </c>
      <c r="DO8" s="72">
        <v>265.3</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2018-03-14T08:09:55Z</cp:lastPrinted>
  <dcterms:created xsi:type="dcterms:W3CDTF">2018-02-09T01:50:45Z</dcterms:created>
  <dcterms:modified xsi:type="dcterms:W3CDTF">2018-03-26T01:26:07Z</dcterms:modified>
  <cp:category/>
</cp:coreProperties>
</file>