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29奈良県（都道府県）-\"/>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KA78" i="4" s="1"/>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AP7" i="5"/>
  <c r="AO7" i="5"/>
  <c r="AN7" i="5"/>
  <c r="AM7" i="5"/>
  <c r="AL7" i="5"/>
  <c r="AK7" i="5"/>
  <c r="AJ7" i="5"/>
  <c r="AH7" i="5"/>
  <c r="CS32" i="4" s="1"/>
  <c r="AG7" i="5"/>
  <c r="AF7" i="5"/>
  <c r="AE7" i="5"/>
  <c r="AD7" i="5"/>
  <c r="U32" i="4" s="1"/>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JV32" i="4"/>
  <c r="JC32" i="4"/>
  <c r="HJ32" i="4"/>
  <c r="GQ32" i="4"/>
  <c r="FX32" i="4"/>
  <c r="FE32" i="4"/>
  <c r="EL32" i="4"/>
  <c r="BZ32" i="4"/>
  <c r="BG32" i="4"/>
  <c r="AN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MI76" i="4" l="1"/>
  <c r="HJ51" i="4"/>
  <c r="MA30" i="4"/>
  <c r="MA51" i="4"/>
  <c r="IT76" i="4"/>
  <c r="CS51" i="4"/>
  <c r="HJ30" i="4"/>
  <c r="CS30" i="4"/>
  <c r="BZ76" i="4"/>
  <c r="C11" i="5"/>
  <c r="D11" i="5"/>
  <c r="E11" i="5"/>
  <c r="B11" i="5"/>
  <c r="BK76" i="4" l="1"/>
  <c r="LH51" i="4"/>
  <c r="GQ30" i="4"/>
  <c r="LT76" i="4"/>
  <c r="GQ51" i="4"/>
  <c r="LH30" i="4"/>
  <c r="BZ30" i="4"/>
  <c r="IE76" i="4"/>
  <c r="BZ51" i="4"/>
  <c r="BG30" i="4"/>
  <c r="FX51" i="4"/>
  <c r="FX30" i="4"/>
  <c r="AV76" i="4"/>
  <c r="KO51" i="4"/>
  <c r="LE76" i="4"/>
  <c r="KO30" i="4"/>
  <c r="HP76" i="4"/>
  <c r="BG51" i="4"/>
  <c r="FE51" i="4"/>
  <c r="HA76" i="4"/>
  <c r="AN51" i="4"/>
  <c r="FE30" i="4"/>
  <c r="AN30" i="4"/>
  <c r="AG76" i="4"/>
  <c r="JV51" i="4"/>
  <c r="KP76" i="4"/>
  <c r="JV30" i="4"/>
  <c r="KA76" i="4"/>
  <c r="EL51" i="4"/>
  <c r="JC30" i="4"/>
  <c r="GL76" i="4"/>
  <c r="U51" i="4"/>
  <c r="EL30" i="4"/>
  <c r="JC51" i="4"/>
  <c r="U30" i="4"/>
  <c r="R76"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<sst xmlns="http://schemas.openxmlformats.org/spreadsheetml/2006/main" count="287" uniqueCount="135">
  <si>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</si>
  <si>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</si>
  <si>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</si>
  <si>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</si>
  <si>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</si>
  <si>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</si>
  <si>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</si>
  <si>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</si>
  <si>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</si>
  <si>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</si>
  <si>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</si>
  <si>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</si>
  <si>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</si>
  <si>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</si>
  <si>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</si>
  <si>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</si>
  <si>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</si>
  <si>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</si>
  <si>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</si>
  <si>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</si>
  <si>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</si>
  <si>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</si>
  <si>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</si>
  <si>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</si>
  <si>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</si>
  <si>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</si>
  <si>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</si>
  <si>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</si>
  <si>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</si>
  <si>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</si>
  <si>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</si>
  <si>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</si>
  <si>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</si>
  <si>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</si>
  <si>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</si>
  <si>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</si>
  <si>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</si>
  <si>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</si>
  <si>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</si>
  <si>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</si>
  <si>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</si>
  <si>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</si>
  <si>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</si>
  <si>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</si>
  <si>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</si>
  <si>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</si>
  <si>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</si>
  <si>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</si>
  <si>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</si>
  <si>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</si>
  <si>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</si>
  <si>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</si>
  <si>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</si>
  <si>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</si>
  <si>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</si>
  <si>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</si>
  <si>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</si>
  <si>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</si>
  <si>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</si>
  <si>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</si>
  <si>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</si>
  <si>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</si>
  <si>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</si>
  <si>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</si>
  <si>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</si>
  <si>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</si>
  <si>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</si>
  <si>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</si>
  <si>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</si>
  <si>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</si>
  <si>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</si>
  <si>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</si>
  <si>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</si>
  <si>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</si>
  <si>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</si>
  <si>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</si>
  <si>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</si>
  <si>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</si>
  <si>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</si>
  <si>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</si>
  <si>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</si>
  <si>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</si>
  <si>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</si>
  <si>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</si>
  <si>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</si>
  <si>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</si>
  <si>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</si>
  <si>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</si>
  <si>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</si>
  <si>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</si>
  <si>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</si>
  <si>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</si>
  <si>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</si>
  <si>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</si>
  <si>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</si>
  <si>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</si>
  <si>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</si>
  <si>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</si>
  <si>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</si>
  <si>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</si>
  <si>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</si>
  <si>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</si>
  <si>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</si>
  <si>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</si>
  <si>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</si>
  <si>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</si>
  <si>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</si>
  <si>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</si>
  <si>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</si>
  <si>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</si>
  <si>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</si>
  <si>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</si>
  <si>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</si>
  <si>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奈良県</t>
  </si>
  <si>
    <t>登大路観光自動車駐車場</t>
  </si>
  <si>
    <t>法非適用</t>
  </si>
  <si>
    <t>駐車場整備事業</t>
  </si>
  <si>
    <t>-</t>
  </si>
  <si>
    <t>Ａ２Ｂ２</t>
  </si>
  <si>
    <t>該当数値なし</t>
  </si>
  <si>
    <t>その他駐車場</t>
  </si>
  <si>
    <t>地下式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</si>
  <si>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</si>
  <si>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</si>
  <si>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</si>
  <si>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</si>
  <si>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</si>
  <si>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</si>
  <si>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</si>
  <si>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</si>
  <si>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経営状況においては、類似施設を上回る数値であり、当面は施設改修も予定しておらず、企業債の償還も進むことから、今後も安定的に高い健全性を維持できると思われる。
稼働率については、近接する集客施設の観光客の利用により、今後も現状の数値を維持できると思われる
</t>
    <rPh sb="0" eb="2">
      <t>ケイエイ</t>
    </rPh>
    <rPh sb="2" eb="4">
      <t>ジョウキョウ</t>
    </rPh>
    <rPh sb="10" eb="12">
      <t>ルイジ</t>
    </rPh>
    <rPh sb="12" eb="14">
      <t>シセツ</t>
    </rPh>
    <rPh sb="15" eb="17">
      <t>ウワマワ</t>
    </rPh>
    <rPh sb="18" eb="20">
      <t>スウチ</t>
    </rPh>
    <rPh sb="24" eb="26">
      <t>トウメン</t>
    </rPh>
    <rPh sb="27" eb="29">
      <t>シセツ</t>
    </rPh>
    <rPh sb="29" eb="31">
      <t>カイシュウ</t>
    </rPh>
    <rPh sb="32" eb="34">
      <t>ヨテイ</t>
    </rPh>
    <rPh sb="40" eb="42">
      <t>キギョウ</t>
    </rPh>
    <rPh sb="42" eb="43">
      <t>サイ</t>
    </rPh>
    <rPh sb="44" eb="46">
      <t>ショウカン</t>
    </rPh>
    <rPh sb="47" eb="48">
      <t>スス</t>
    </rPh>
    <rPh sb="54" eb="56">
      <t>コンゴ</t>
    </rPh>
    <rPh sb="57" eb="60">
      <t>アンテイテキ</t>
    </rPh>
    <rPh sb="61" eb="62">
      <t>タカ</t>
    </rPh>
    <rPh sb="63" eb="66">
      <t>ケンゼンセイ</t>
    </rPh>
    <rPh sb="67" eb="69">
      <t>イジ</t>
    </rPh>
    <rPh sb="73" eb="74">
      <t>オモ</t>
    </rPh>
    <rPh sb="89" eb="91">
      <t>キンセツ</t>
    </rPh>
    <rPh sb="98" eb="101">
      <t>カンコウキャク</t>
    </rPh>
    <rPh sb="102" eb="104">
      <t>リヨウ</t>
    </rPh>
    <phoneticPr fontId="6"/>
  </si>
  <si>
    <t>収益的収支比率は１００％を上回っており、単年度収支は黒字状態である。経年比較では、観光客の増加に伴い、増加傾向となっている。
他会計補助金は受けておらず、一般会計に繰出をしており、独立採算性を維持できている。
売上高ＧＯＰ比率は類似施設と比較しても非常に高い数値であり、経年比較でも安定して継続できている。
ＥＢＩＴＤＡは類似施設と比較して非常に高い。平成２４年度からの減少は、平成２５年度に駐車場の一部を廃止したことによるものである。</t>
    <rPh sb="0" eb="3">
      <t>シュウエキテキ</t>
    </rPh>
    <rPh sb="3" eb="5">
      <t>シュウシ</t>
    </rPh>
    <rPh sb="5" eb="7">
      <t>ヒリツ</t>
    </rPh>
    <rPh sb="13" eb="15">
      <t>ウワマワ</t>
    </rPh>
    <rPh sb="20" eb="23">
      <t>タンネンド</t>
    </rPh>
    <rPh sb="23" eb="25">
      <t>シュウシ</t>
    </rPh>
    <rPh sb="26" eb="28">
      <t>クロジ</t>
    </rPh>
    <rPh sb="28" eb="30">
      <t>ジョウタイ</t>
    </rPh>
    <rPh sb="179" eb="181">
      <t>ヘイセイ</t>
    </rPh>
    <rPh sb="183" eb="185">
      <t>ネンド</t>
    </rPh>
    <rPh sb="188" eb="190">
      <t>ゲンショウ</t>
    </rPh>
    <rPh sb="192" eb="194">
      <t>ヘイセイ</t>
    </rPh>
    <rPh sb="196" eb="198">
      <t>ネンド</t>
    </rPh>
    <rPh sb="199" eb="202">
      <t>チュウシャジョウ</t>
    </rPh>
    <rPh sb="203" eb="205">
      <t>イチブ</t>
    </rPh>
    <rPh sb="206" eb="208">
      <t>ハイシ</t>
    </rPh>
    <phoneticPr fontId="6"/>
  </si>
  <si>
    <t>企業債残高対料金収入比率は、企業債の償還ピークを過ぎているため減少傾向にあり、類似施設と比較して低い水準である。経年比較でも減少傾向である。</t>
    <rPh sb="0" eb="2">
      <t>キギョウ</t>
    </rPh>
    <rPh sb="2" eb="3">
      <t>サイ</t>
    </rPh>
    <rPh sb="3" eb="5">
      <t>ザンダカ</t>
    </rPh>
    <rPh sb="5" eb="6">
      <t>タイ</t>
    </rPh>
    <rPh sb="6" eb="8">
      <t>リョウキン</t>
    </rPh>
    <rPh sb="8" eb="10">
      <t>シュウニュウ</t>
    </rPh>
    <rPh sb="10" eb="12">
      <t>ヒリツ</t>
    </rPh>
    <rPh sb="14" eb="16">
      <t>キギョウ</t>
    </rPh>
    <rPh sb="16" eb="17">
      <t>サイ</t>
    </rPh>
    <rPh sb="18" eb="20">
      <t>ショウカン</t>
    </rPh>
    <rPh sb="24" eb="25">
      <t>ス</t>
    </rPh>
    <rPh sb="31" eb="33">
      <t>ゲンショウ</t>
    </rPh>
    <rPh sb="33" eb="35">
      <t>ケイコウ</t>
    </rPh>
    <rPh sb="48" eb="49">
      <t>ヒク</t>
    </rPh>
    <rPh sb="50" eb="52">
      <t>スイジュン</t>
    </rPh>
    <rPh sb="62" eb="64">
      <t>ゲンショウ</t>
    </rPh>
    <rPh sb="64" eb="66">
      <t>ケイコウ</t>
    </rPh>
    <phoneticPr fontId="6"/>
  </si>
  <si>
    <t>稼働率は類似施設と比較して非常に低い数値であるが、これは近接する東大寺や興福寺といった集客施設の利用者が多いことから、滞在時間が長く回転率が低くなることが要因と思われる。平成２５年度に駐車場の一部を廃止しため、一旦稼働率は低下したが、観光客の増加に伴い増加傾向にある。</t>
    <rPh sb="28" eb="30">
      <t>キンセツ</t>
    </rPh>
    <rPh sb="36" eb="39">
      <t>コウフクジ</t>
    </rPh>
    <rPh sb="48" eb="51">
      <t>リヨウシャ</t>
    </rPh>
    <rPh sb="52" eb="53">
      <t>オオ</t>
    </rPh>
    <rPh sb="59" eb="61">
      <t>タイザイ</t>
    </rPh>
    <rPh sb="61" eb="63">
      <t>ジカン</t>
    </rPh>
    <rPh sb="64" eb="65">
      <t>ナガ</t>
    </rPh>
    <rPh sb="66" eb="68">
      <t>カイテン</t>
    </rPh>
    <rPh sb="68" eb="69">
      <t>リツ</t>
    </rPh>
    <rPh sb="70" eb="71">
      <t>ヒク</t>
    </rPh>
    <rPh sb="92" eb="95">
      <t>チュウシャジョウ</t>
    </rPh>
    <rPh sb="96" eb="98">
      <t>イチブ</t>
    </rPh>
    <rPh sb="99" eb="101">
      <t>ハイシ</t>
    </rPh>
    <rPh sb="105" eb="107">
      <t>イッタン</t>
    </rPh>
    <rPh sb="107" eb="109">
      <t>カドウ</t>
    </rPh>
    <rPh sb="109" eb="110">
      <t>リツ</t>
    </rPh>
    <rPh sb="111" eb="113">
      <t>テイカ</t>
    </rPh>
    <rPh sb="117" eb="120">
      <t>カンコウキャク</t>
    </rPh>
    <rPh sb="121" eb="123">
      <t>ゾウカ</t>
    </rPh>
    <rPh sb="124" eb="125">
      <t>トモナ</t>
    </rPh>
    <rPh sb="128" eb="130">
      <t>ケイコウ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</si>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</sst>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266.10000000000002</c:v>
                </c:pt>
                <c:pt idx="1">
                  <c:v>193.9</c:v>
                </c:pt>
                <c:pt idx="2">
                  <c:v>172.2</c:v>
                </c:pt>
                <c:pt idx="3">
                  <c:v>312.89999999999998</c:v>
                </c:pt>
                <c:pt idx="4">
                  <c:v>269.39999999999998</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74020592"/>
        <c:axId val="27402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74020592"/>
        <c:axId val="274020200"/>
      </c:lineChart>
      <c:dateAx>
        <c:axId val="274020592"/>
        <c:scaling>
          <c:orientation val="minMax"/>
        </c:scaling>
        <c:delete val="1"/>
        <c:axPos val="b"/>
        <c:numFmt formatCode="ge" sourceLinked="1"/>
        <c:majorTickMark val="none"/>
        <c:minorTickMark val="none"/>
        <c:tickLblPos val="none"/>
        <c:crossAx val="274020200"/>
        <c:crosses val="autoZero"/>
        <c:auto val="1"/>
        <c:lblOffset val="100"/>
        <c:baseTimeUnit val="years"/>
      </c:dateAx>
      <c:valAx>
        <c:axId val="27402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02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87.8</c:v>
                </c:pt>
                <c:pt idx="1">
                  <c:v>114.8</c:v>
                </c:pt>
                <c:pt idx="2">
                  <c:v>76.900000000000006</c:v>
                </c:pt>
                <c:pt idx="3">
                  <c:v>60.1</c:v>
                </c:pt>
                <c:pt idx="4">
                  <c:v>57.5</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74023728"/>
        <c:axId val="27402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74023728"/>
        <c:axId val="274020984"/>
      </c:lineChart>
      <c:dateAx>
        <c:axId val="274023728"/>
        <c:scaling>
          <c:orientation val="minMax"/>
        </c:scaling>
        <c:delete val="1"/>
        <c:axPos val="b"/>
        <c:numFmt formatCode="ge" sourceLinked="1"/>
        <c:majorTickMark val="none"/>
        <c:minorTickMark val="none"/>
        <c:tickLblPos val="none"/>
        <c:crossAx val="274020984"/>
        <c:crosses val="autoZero"/>
        <c:auto val="1"/>
        <c:lblOffset val="100"/>
        <c:baseTimeUnit val="years"/>
      </c:dateAx>
      <c:valAx>
        <c:axId val="27402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02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74019024"/>
        <c:axId val="27401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74019024"/>
        <c:axId val="274017848"/>
      </c:lineChart>
      <c:dateAx>
        <c:axId val="274019024"/>
        <c:scaling>
          <c:orientation val="minMax"/>
        </c:scaling>
        <c:delete val="1"/>
        <c:axPos val="b"/>
        <c:numFmt formatCode="ge" sourceLinked="1"/>
        <c:majorTickMark val="none"/>
        <c:minorTickMark val="none"/>
        <c:tickLblPos val="none"/>
        <c:crossAx val="274017848"/>
        <c:crosses val="autoZero"/>
        <c:auto val="1"/>
        <c:lblOffset val="100"/>
        <c:baseTimeUnit val="years"/>
      </c:dateAx>
      <c:valAx>
        <c:axId val="274017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01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74019416"/>
        <c:axId val="2740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74019416"/>
        <c:axId val="274018240"/>
      </c:lineChart>
      <c:dateAx>
        <c:axId val="274019416"/>
        <c:scaling>
          <c:orientation val="minMax"/>
        </c:scaling>
        <c:delete val="1"/>
        <c:axPos val="b"/>
        <c:numFmt formatCode="ge" sourceLinked="1"/>
        <c:majorTickMark val="none"/>
        <c:minorTickMark val="none"/>
        <c:tickLblPos val="none"/>
        <c:crossAx val="274018240"/>
        <c:crosses val="autoZero"/>
        <c:auto val="1"/>
        <c:lblOffset val="100"/>
        <c:baseTimeUnit val="years"/>
      </c:dateAx>
      <c:valAx>
        <c:axId val="27401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401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07568680"/>
        <c:axId val="30756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07568680"/>
        <c:axId val="307569072"/>
      </c:lineChart>
      <c:dateAx>
        <c:axId val="307568680"/>
        <c:scaling>
          <c:orientation val="minMax"/>
        </c:scaling>
        <c:delete val="1"/>
        <c:axPos val="b"/>
        <c:numFmt formatCode="ge" sourceLinked="1"/>
        <c:majorTickMark val="none"/>
        <c:minorTickMark val="none"/>
        <c:tickLblPos val="none"/>
        <c:crossAx val="307569072"/>
        <c:crosses val="autoZero"/>
        <c:auto val="1"/>
        <c:lblOffset val="100"/>
        <c:baseTimeUnit val="years"/>
      </c:dateAx>
      <c:valAx>
        <c:axId val="30756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56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07569856"/>
        <c:axId val="30757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07569856"/>
        <c:axId val="307570248"/>
      </c:lineChart>
      <c:dateAx>
        <c:axId val="307569856"/>
        <c:scaling>
          <c:orientation val="minMax"/>
        </c:scaling>
        <c:delete val="1"/>
        <c:axPos val="b"/>
        <c:numFmt formatCode="ge" sourceLinked="1"/>
        <c:majorTickMark val="none"/>
        <c:minorTickMark val="none"/>
        <c:tickLblPos val="none"/>
        <c:crossAx val="307570248"/>
        <c:crosses val="autoZero"/>
        <c:auto val="1"/>
        <c:lblOffset val="100"/>
        <c:baseTimeUnit val="years"/>
      </c:dateAx>
      <c:valAx>
        <c:axId val="307570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756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119</c:v>
                </c:pt>
                <c:pt idx="1">
                  <c:v>69.400000000000006</c:v>
                </c:pt>
                <c:pt idx="2">
                  <c:v>93.1</c:v>
                </c:pt>
                <c:pt idx="3">
                  <c:v>98.5</c:v>
                </c:pt>
                <c:pt idx="4">
                  <c:v>96.7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07571032"/>
        <c:axId val="3075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07571032"/>
        <c:axId val="307571424"/>
      </c:lineChart>
      <c:dateAx>
        <c:axId val="307571032"/>
        <c:scaling>
          <c:orientation val="minMax"/>
        </c:scaling>
        <c:delete val="1"/>
        <c:axPos val="b"/>
        <c:numFmt formatCode="ge" sourceLinked="1"/>
        <c:majorTickMark val="none"/>
        <c:minorTickMark val="none"/>
        <c:tickLblPos val="none"/>
        <c:crossAx val="307571424"/>
        <c:crosses val="autoZero"/>
        <c:auto val="1"/>
        <c:lblOffset val="100"/>
        <c:baseTimeUnit val="years"/>
      </c:dateAx>
      <c:valAx>
        <c:axId val="30757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571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82.2</c:v>
                </c:pt>
                <c:pt idx="1">
                  <c:v>77</c:v>
                </c:pt>
                <c:pt idx="2">
                  <c:v>71.7</c:v>
                </c:pt>
                <c:pt idx="3">
                  <c:v>74.7</c:v>
                </c:pt>
                <c:pt idx="4">
                  <c:v>67.900000000000006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07572208"/>
        <c:axId val="30757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07572208"/>
        <c:axId val="307572600"/>
      </c:lineChart>
      <c:dateAx>
        <c:axId val="307572208"/>
        <c:scaling>
          <c:orientation val="minMax"/>
        </c:scaling>
        <c:delete val="1"/>
        <c:axPos val="b"/>
        <c:numFmt formatCode="ge" sourceLinked="1"/>
        <c:majorTickMark val="none"/>
        <c:minorTickMark val="none"/>
        <c:tickLblPos val="none"/>
        <c:crossAx val="307572600"/>
        <c:crosses val="autoZero"/>
        <c:auto val="1"/>
        <c:lblOffset val="100"/>
        <c:baseTimeUnit val="years"/>
      </c:dateAx>
      <c:valAx>
        <c:axId val="307572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57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180749</c:v>
                </c:pt>
                <c:pt idx="1">
                  <c:v>115013</c:v>
                </c:pt>
                <c:pt idx="2">
                  <c:v>106395</c:v>
                </c:pt>
                <c:pt idx="3">
                  <c:v>114105</c:v>
                </c:pt>
                <c:pt idx="4">
                  <c:v>101412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07573384"/>
        <c:axId val="30757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07573384"/>
        <c:axId val="307573776"/>
      </c:lineChart>
      <c:dateAx>
        <c:axId val="307573384"/>
        <c:scaling>
          <c:orientation val="minMax"/>
        </c:scaling>
        <c:delete val="1"/>
        <c:axPos val="b"/>
        <c:numFmt formatCode="ge" sourceLinked="1"/>
        <c:majorTickMark val="none"/>
        <c:minorTickMark val="none"/>
        <c:tickLblPos val="none"/>
        <c:crossAx val="307573776"/>
        <c:crosses val="autoZero"/>
        <c:auto val="1"/>
        <c:lblOffset val="100"/>
        <c:baseTimeUnit val="years"/>
      </c:dateAx>
      <c:valAx>
        <c:axId val="307573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7573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奈良県　登大路観光自動車駐車場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16635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21</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275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266.10000000000002</v>
      </c>
      <c r="V31" s="117"/>
      <c r="W31" s="117"/>
      <c r="X31" s="117"/>
      <c r="Y31" s="117"/>
      <c r="Z31" s="117"/>
      <c r="AA31" s="117"/>
      <c r="AB31" s="117"/>
      <c r="AC31" s="117"/>
      <c r="AD31" s="117"/>
      <c r="AE31" s="117"/>
      <c r="AF31" s="117"/>
      <c r="AG31" s="117"/>
      <c r="AH31" s="117"/>
      <c r="AI31" s="117"/>
      <c r="AJ31" s="117"/>
      <c r="AK31" s="117"/>
      <c r="AL31" s="117"/>
      <c r="AM31" s="117"/>
      <c r="AN31" s="117">
        <f>データ!Z7</f>
        <v>193.9</v>
      </c>
      <c r="AO31" s="117"/>
      <c r="AP31" s="117"/>
      <c r="AQ31" s="117"/>
      <c r="AR31" s="117"/>
      <c r="AS31" s="117"/>
      <c r="AT31" s="117"/>
      <c r="AU31" s="117"/>
      <c r="AV31" s="117"/>
      <c r="AW31" s="117"/>
      <c r="AX31" s="117"/>
      <c r="AY31" s="117"/>
      <c r="AZ31" s="117"/>
      <c r="BA31" s="117"/>
      <c r="BB31" s="117"/>
      <c r="BC31" s="117"/>
      <c r="BD31" s="117"/>
      <c r="BE31" s="117"/>
      <c r="BF31" s="117"/>
      <c r="BG31" s="117">
        <f>データ!AA7</f>
        <v>172.2</v>
      </c>
      <c r="BH31" s="117"/>
      <c r="BI31" s="117"/>
      <c r="BJ31" s="117"/>
      <c r="BK31" s="117"/>
      <c r="BL31" s="117"/>
      <c r="BM31" s="117"/>
      <c r="BN31" s="117"/>
      <c r="BO31" s="117"/>
      <c r="BP31" s="117"/>
      <c r="BQ31" s="117"/>
      <c r="BR31" s="117"/>
      <c r="BS31" s="117"/>
      <c r="BT31" s="117"/>
      <c r="BU31" s="117"/>
      <c r="BV31" s="117"/>
      <c r="BW31" s="117"/>
      <c r="BX31" s="117"/>
      <c r="BY31" s="117"/>
      <c r="BZ31" s="117">
        <f>データ!AB7</f>
        <v>312.89999999999998</v>
      </c>
      <c r="CA31" s="117"/>
      <c r="CB31" s="117"/>
      <c r="CC31" s="117"/>
      <c r="CD31" s="117"/>
      <c r="CE31" s="117"/>
      <c r="CF31" s="117"/>
      <c r="CG31" s="117"/>
      <c r="CH31" s="117"/>
      <c r="CI31" s="117"/>
      <c r="CJ31" s="117"/>
      <c r="CK31" s="117"/>
      <c r="CL31" s="117"/>
      <c r="CM31" s="117"/>
      <c r="CN31" s="117"/>
      <c r="CO31" s="117"/>
      <c r="CP31" s="117"/>
      <c r="CQ31" s="117"/>
      <c r="CR31" s="117"/>
      <c r="CS31" s="117">
        <f>データ!AC7</f>
        <v>269.39999999999998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119</v>
      </c>
      <c r="JD31" s="119"/>
      <c r="JE31" s="119"/>
      <c r="JF31" s="119"/>
      <c r="JG31" s="119"/>
      <c r="JH31" s="119"/>
      <c r="JI31" s="119"/>
      <c r="JJ31" s="119"/>
      <c r="JK31" s="119"/>
      <c r="JL31" s="119"/>
      <c r="JM31" s="119"/>
      <c r="JN31" s="119"/>
      <c r="JO31" s="119"/>
      <c r="JP31" s="119"/>
      <c r="JQ31" s="119"/>
      <c r="JR31" s="119"/>
      <c r="JS31" s="119"/>
      <c r="JT31" s="119"/>
      <c r="JU31" s="120"/>
      <c r="JV31" s="118">
        <f>データ!DL7</f>
        <v>69.400000000000006</v>
      </c>
      <c r="JW31" s="119"/>
      <c r="JX31" s="119"/>
      <c r="JY31" s="119"/>
      <c r="JZ31" s="119"/>
      <c r="KA31" s="119"/>
      <c r="KB31" s="119"/>
      <c r="KC31" s="119"/>
      <c r="KD31" s="119"/>
      <c r="KE31" s="119"/>
      <c r="KF31" s="119"/>
      <c r="KG31" s="119"/>
      <c r="KH31" s="119"/>
      <c r="KI31" s="119"/>
      <c r="KJ31" s="119"/>
      <c r="KK31" s="119"/>
      <c r="KL31" s="119"/>
      <c r="KM31" s="119"/>
      <c r="KN31" s="120"/>
      <c r="KO31" s="118">
        <f>データ!DM7</f>
        <v>93.1</v>
      </c>
      <c r="KP31" s="119"/>
      <c r="KQ31" s="119"/>
      <c r="KR31" s="119"/>
      <c r="KS31" s="119"/>
      <c r="KT31" s="119"/>
      <c r="KU31" s="119"/>
      <c r="KV31" s="119"/>
      <c r="KW31" s="119"/>
      <c r="KX31" s="119"/>
      <c r="KY31" s="119"/>
      <c r="KZ31" s="119"/>
      <c r="LA31" s="119"/>
      <c r="LB31" s="119"/>
      <c r="LC31" s="119"/>
      <c r="LD31" s="119"/>
      <c r="LE31" s="119"/>
      <c r="LF31" s="119"/>
      <c r="LG31" s="120"/>
      <c r="LH31" s="118">
        <f>データ!DN7</f>
        <v>98.5</v>
      </c>
      <c r="LI31" s="119"/>
      <c r="LJ31" s="119"/>
      <c r="LK31" s="119"/>
      <c r="LL31" s="119"/>
      <c r="LM31" s="119"/>
      <c r="LN31" s="119"/>
      <c r="LO31" s="119"/>
      <c r="LP31" s="119"/>
      <c r="LQ31" s="119"/>
      <c r="LR31" s="119"/>
      <c r="LS31" s="119"/>
      <c r="LT31" s="119"/>
      <c r="LU31" s="119"/>
      <c r="LV31" s="119"/>
      <c r="LW31" s="119"/>
      <c r="LX31" s="119"/>
      <c r="LY31" s="119"/>
      <c r="LZ31" s="120"/>
      <c r="MA31" s="118">
        <f>データ!DO7</f>
        <v>96.7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82.2</v>
      </c>
      <c r="EM52" s="117"/>
      <c r="EN52" s="117"/>
      <c r="EO52" s="117"/>
      <c r="EP52" s="117"/>
      <c r="EQ52" s="117"/>
      <c r="ER52" s="117"/>
      <c r="ES52" s="117"/>
      <c r="ET52" s="117"/>
      <c r="EU52" s="117"/>
      <c r="EV52" s="117"/>
      <c r="EW52" s="117"/>
      <c r="EX52" s="117"/>
      <c r="EY52" s="117"/>
      <c r="EZ52" s="117"/>
      <c r="FA52" s="117"/>
      <c r="FB52" s="117"/>
      <c r="FC52" s="117"/>
      <c r="FD52" s="117"/>
      <c r="FE52" s="117">
        <f>データ!BG7</f>
        <v>77</v>
      </c>
      <c r="FF52" s="117"/>
      <c r="FG52" s="117"/>
      <c r="FH52" s="117"/>
      <c r="FI52" s="117"/>
      <c r="FJ52" s="117"/>
      <c r="FK52" s="117"/>
      <c r="FL52" s="117"/>
      <c r="FM52" s="117"/>
      <c r="FN52" s="117"/>
      <c r="FO52" s="117"/>
      <c r="FP52" s="117"/>
      <c r="FQ52" s="117"/>
      <c r="FR52" s="117"/>
      <c r="FS52" s="117"/>
      <c r="FT52" s="117"/>
      <c r="FU52" s="117"/>
      <c r="FV52" s="117"/>
      <c r="FW52" s="117"/>
      <c r="FX52" s="117">
        <f>データ!BH7</f>
        <v>71.7</v>
      </c>
      <c r="FY52" s="117"/>
      <c r="FZ52" s="117"/>
      <c r="GA52" s="117"/>
      <c r="GB52" s="117"/>
      <c r="GC52" s="117"/>
      <c r="GD52" s="117"/>
      <c r="GE52" s="117"/>
      <c r="GF52" s="117"/>
      <c r="GG52" s="117"/>
      <c r="GH52" s="117"/>
      <c r="GI52" s="117"/>
      <c r="GJ52" s="117"/>
      <c r="GK52" s="117"/>
      <c r="GL52" s="117"/>
      <c r="GM52" s="117"/>
      <c r="GN52" s="117"/>
      <c r="GO52" s="117"/>
      <c r="GP52" s="117"/>
      <c r="GQ52" s="117">
        <f>データ!BI7</f>
        <v>74.7</v>
      </c>
      <c r="GR52" s="117"/>
      <c r="GS52" s="117"/>
      <c r="GT52" s="117"/>
      <c r="GU52" s="117"/>
      <c r="GV52" s="117"/>
      <c r="GW52" s="117"/>
      <c r="GX52" s="117"/>
      <c r="GY52" s="117"/>
      <c r="GZ52" s="117"/>
      <c r="HA52" s="117"/>
      <c r="HB52" s="117"/>
      <c r="HC52" s="117"/>
      <c r="HD52" s="117"/>
      <c r="HE52" s="117"/>
      <c r="HF52" s="117"/>
      <c r="HG52" s="117"/>
      <c r="HH52" s="117"/>
      <c r="HI52" s="117"/>
      <c r="HJ52" s="117">
        <f>データ!BJ7</f>
        <v>67.900000000000006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180749</v>
      </c>
      <c r="JD52" s="125"/>
      <c r="JE52" s="125"/>
      <c r="JF52" s="125"/>
      <c r="JG52" s="125"/>
      <c r="JH52" s="125"/>
      <c r="JI52" s="125"/>
      <c r="JJ52" s="125"/>
      <c r="JK52" s="125"/>
      <c r="JL52" s="125"/>
      <c r="JM52" s="125"/>
      <c r="JN52" s="125"/>
      <c r="JO52" s="125"/>
      <c r="JP52" s="125"/>
      <c r="JQ52" s="125"/>
      <c r="JR52" s="125"/>
      <c r="JS52" s="125"/>
      <c r="JT52" s="125"/>
      <c r="JU52" s="125"/>
      <c r="JV52" s="125">
        <f>データ!BR7</f>
        <v>115013</v>
      </c>
      <c r="JW52" s="125"/>
      <c r="JX52" s="125"/>
      <c r="JY52" s="125"/>
      <c r="JZ52" s="125"/>
      <c r="KA52" s="125"/>
      <c r="KB52" s="125"/>
      <c r="KC52" s="125"/>
      <c r="KD52" s="125"/>
      <c r="KE52" s="125"/>
      <c r="KF52" s="125"/>
      <c r="KG52" s="125"/>
      <c r="KH52" s="125"/>
      <c r="KI52" s="125"/>
      <c r="KJ52" s="125"/>
      <c r="KK52" s="125"/>
      <c r="KL52" s="125"/>
      <c r="KM52" s="125"/>
      <c r="KN52" s="125"/>
      <c r="KO52" s="125">
        <f>データ!BS7</f>
        <v>106395</v>
      </c>
      <c r="KP52" s="125"/>
      <c r="KQ52" s="125"/>
      <c r="KR52" s="125"/>
      <c r="KS52" s="125"/>
      <c r="KT52" s="125"/>
      <c r="KU52" s="125"/>
      <c r="KV52" s="125"/>
      <c r="KW52" s="125"/>
      <c r="KX52" s="125"/>
      <c r="KY52" s="125"/>
      <c r="KZ52" s="125"/>
      <c r="LA52" s="125"/>
      <c r="LB52" s="125"/>
      <c r="LC52" s="125"/>
      <c r="LD52" s="125"/>
      <c r="LE52" s="125"/>
      <c r="LF52" s="125"/>
      <c r="LG52" s="125"/>
      <c r="LH52" s="125">
        <f>データ!BT7</f>
        <v>114105</v>
      </c>
      <c r="LI52" s="125"/>
      <c r="LJ52" s="125"/>
      <c r="LK52" s="125"/>
      <c r="LL52" s="125"/>
      <c r="LM52" s="125"/>
      <c r="LN52" s="125"/>
      <c r="LO52" s="125"/>
      <c r="LP52" s="125"/>
      <c r="LQ52" s="125"/>
      <c r="LR52" s="125"/>
      <c r="LS52" s="125"/>
      <c r="LT52" s="125"/>
      <c r="LU52" s="125"/>
      <c r="LV52" s="125"/>
      <c r="LW52" s="125"/>
      <c r="LX52" s="125"/>
      <c r="LY52" s="125"/>
      <c r="LZ52" s="125"/>
      <c r="MA52" s="125">
        <f>データ!BU7</f>
        <v>101412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130</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83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87.8</v>
      </c>
      <c r="KB77" s="119"/>
      <c r="KC77" s="119"/>
      <c r="KD77" s="119"/>
      <c r="KE77" s="119"/>
      <c r="KF77" s="119"/>
      <c r="KG77" s="119"/>
      <c r="KH77" s="119"/>
      <c r="KI77" s="119"/>
      <c r="KJ77" s="119"/>
      <c r="KK77" s="119"/>
      <c r="KL77" s="119"/>
      <c r="KM77" s="119"/>
      <c r="KN77" s="119"/>
      <c r="KO77" s="120"/>
      <c r="KP77" s="118">
        <f>データ!DA7</f>
        <v>114.8</v>
      </c>
      <c r="KQ77" s="119"/>
      <c r="KR77" s="119"/>
      <c r="KS77" s="119"/>
      <c r="KT77" s="119"/>
      <c r="KU77" s="119"/>
      <c r="KV77" s="119"/>
      <c r="KW77" s="119"/>
      <c r="KX77" s="119"/>
      <c r="KY77" s="119"/>
      <c r="KZ77" s="119"/>
      <c r="LA77" s="119"/>
      <c r="LB77" s="119"/>
      <c r="LC77" s="119"/>
      <c r="LD77" s="120"/>
      <c r="LE77" s="118">
        <f>データ!DB7</f>
        <v>76.900000000000006</v>
      </c>
      <c r="LF77" s="119"/>
      <c r="LG77" s="119"/>
      <c r="LH77" s="119"/>
      <c r="LI77" s="119"/>
      <c r="LJ77" s="119"/>
      <c r="LK77" s="119"/>
      <c r="LL77" s="119"/>
      <c r="LM77" s="119"/>
      <c r="LN77" s="119"/>
      <c r="LO77" s="119"/>
      <c r="LP77" s="119"/>
      <c r="LQ77" s="119"/>
      <c r="LR77" s="119"/>
      <c r="LS77" s="120"/>
      <c r="LT77" s="118">
        <f>データ!DC7</f>
        <v>60.1</v>
      </c>
      <c r="LU77" s="119"/>
      <c r="LV77" s="119"/>
      <c r="LW77" s="119"/>
      <c r="LX77" s="119"/>
      <c r="LY77" s="119"/>
      <c r="LZ77" s="119"/>
      <c r="MA77" s="119"/>
      <c r="MB77" s="119"/>
      <c r="MC77" s="119"/>
      <c r="MD77" s="119"/>
      <c r="ME77" s="119"/>
      <c r="MF77" s="119"/>
      <c r="MG77" s="119"/>
      <c r="MH77" s="120"/>
      <c r="MI77" s="118">
        <f>データ!DD7</f>
        <v>57.5</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290009</v>
      </c>
      <c r="D6" s="61">
        <f t="shared" si="1"/>
        <v>47</v>
      </c>
      <c r="E6" s="61">
        <f t="shared" si="1"/>
        <v>14</v>
      </c>
      <c r="F6" s="61">
        <f t="shared" si="1"/>
        <v>0</v>
      </c>
      <c r="G6" s="61">
        <f t="shared" si="1"/>
        <v>3</v>
      </c>
      <c r="H6" s="61" t="str">
        <f>SUBSTITUTE(H8,"　","")</f>
        <v>奈良県</v>
      </c>
      <c r="I6" s="61" t="str">
        <f t="shared" si="1"/>
        <v>登大路観光自動車駐車場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その他駐車場</v>
      </c>
      <c r="Q6" s="63" t="str">
        <f t="shared" si="1"/>
        <v>地下式</v>
      </c>
      <c r="R6" s="64">
        <f t="shared" si="1"/>
        <v>21</v>
      </c>
      <c r="S6" s="63" t="str">
        <f t="shared" si="1"/>
        <v>公共施設</v>
      </c>
      <c r="T6" s="63" t="str">
        <f t="shared" si="1"/>
        <v>無</v>
      </c>
      <c r="U6" s="64">
        <f t="shared" si="1"/>
        <v>16635</v>
      </c>
      <c r="V6" s="64">
        <f t="shared" si="1"/>
        <v>275</v>
      </c>
      <c r="W6" s="64">
        <f t="shared" si="1"/>
        <v>1000</v>
      </c>
      <c r="X6" s="63" t="str">
        <f t="shared" si="1"/>
        <v>導入なし</v>
      </c>
      <c r="Y6" s="65">
        <f>IF(Y8="-",NA(),Y8)</f>
        <v>266.10000000000002</v>
      </c>
      <c r="Z6" s="65">
        <f t="shared" ref="Z6:AH6" si="2">IF(Z8="-",NA(),Z8)</f>
        <v>193.9</v>
      </c>
      <c r="AA6" s="65">
        <f t="shared" si="2"/>
        <v>172.2</v>
      </c>
      <c r="AB6" s="65">
        <f t="shared" si="2"/>
        <v>312.89999999999998</v>
      </c>
      <c r="AC6" s="65">
        <f t="shared" si="2"/>
        <v>269.39999999999998</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82.2</v>
      </c>
      <c r="BG6" s="65">
        <f t="shared" ref="BG6:BO6" si="5">IF(BG8="-",NA(),BG8)</f>
        <v>77</v>
      </c>
      <c r="BH6" s="65">
        <f t="shared" si="5"/>
        <v>71.7</v>
      </c>
      <c r="BI6" s="65">
        <f t="shared" si="5"/>
        <v>74.7</v>
      </c>
      <c r="BJ6" s="65">
        <f t="shared" si="5"/>
        <v>67.900000000000006</v>
      </c>
      <c r="BK6" s="65">
        <f t="shared" si="5"/>
        <v>13.1</v>
      </c>
      <c r="BL6" s="65">
        <f t="shared" si="5"/>
        <v>15.5</v>
      </c>
      <c r="BM6" s="65">
        <f t="shared" si="5"/>
        <v>12.9</v>
      </c>
      <c r="BN6" s="65">
        <f t="shared" si="5"/>
        <v>10.6</v>
      </c>
      <c r="BO6" s="65">
        <f t="shared" si="5"/>
        <v>13.9</v>
      </c>
      <c r="BP6" s="62" t="str">
        <f>IF(BP8="-","",IF(BP8="-","【-】","【"&amp;SUBSTITUTE(TEXT(BP8,"#,##0.0"),"-","△")&amp;"】"))</f>
        <v>【45.2】</v>
      </c>
      <c r="BQ6" s="66">
        <f>IF(BQ8="-",NA(),BQ8)</f>
        <v>180749</v>
      </c>
      <c r="BR6" s="66">
        <f t="shared" ref="BR6:BZ6" si="6">IF(BR8="-",NA(),BR8)</f>
        <v>115013</v>
      </c>
      <c r="BS6" s="66">
        <f t="shared" si="6"/>
        <v>106395</v>
      </c>
      <c r="BT6" s="66">
        <f t="shared" si="6"/>
        <v>114105</v>
      </c>
      <c r="BU6" s="66">
        <f t="shared" si="6"/>
        <v>101412</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83</v>
      </c>
      <c r="CN6" s="64" t="str">
        <f t="shared" si="7"/>
        <v>-</v>
      </c>
      <c r="CO6" s="65"/>
      <c r="CP6" s="65"/>
      <c r="CQ6" s="65"/>
      <c r="CR6" s="65"/>
      <c r="CS6" s="65"/>
      <c r="CT6" s="65"/>
      <c r="CU6" s="65"/>
      <c r="CV6" s="65"/>
      <c r="CW6" s="65"/>
      <c r="CX6" s="65"/>
      <c r="CY6" s="62" t="s">
        <v>110</v>
      </c>
      <c r="CZ6" s="65">
        <f>IF(CZ8="-",NA(),CZ8)</f>
        <v>87.8</v>
      </c>
      <c r="DA6" s="65">
        <f t="shared" ref="DA6:DI6" si="8">IF(DA8="-",NA(),DA8)</f>
        <v>114.8</v>
      </c>
      <c r="DB6" s="65">
        <f t="shared" si="8"/>
        <v>76.900000000000006</v>
      </c>
      <c r="DC6" s="65">
        <f t="shared" si="8"/>
        <v>60.1</v>
      </c>
      <c r="DD6" s="65">
        <f t="shared" si="8"/>
        <v>57.5</v>
      </c>
      <c r="DE6" s="65">
        <f t="shared" si="8"/>
        <v>329.2</v>
      </c>
      <c r="DF6" s="65">
        <f t="shared" si="8"/>
        <v>205.4</v>
      </c>
      <c r="DG6" s="65">
        <f t="shared" si="8"/>
        <v>155</v>
      </c>
      <c r="DH6" s="65">
        <f t="shared" si="8"/>
        <v>181.2</v>
      </c>
      <c r="DI6" s="65">
        <f t="shared" si="8"/>
        <v>152.4</v>
      </c>
      <c r="DJ6" s="62" t="str">
        <f>IF(DJ8="-","",IF(DJ8="-","【-】","【"&amp;SUBSTITUTE(TEXT(DJ8,"#,##0.0"),"-","△")&amp;"】"))</f>
        <v>【122.6】</v>
      </c>
      <c r="DK6" s="65">
        <f>IF(DK8="-",NA(),DK8)</f>
        <v>119</v>
      </c>
      <c r="DL6" s="65">
        <f t="shared" ref="DL6:DT6" si="9">IF(DL8="-",NA(),DL8)</f>
        <v>69.400000000000006</v>
      </c>
      <c r="DM6" s="65">
        <f t="shared" si="9"/>
        <v>93.1</v>
      </c>
      <c r="DN6" s="65">
        <f t="shared" si="9"/>
        <v>98.5</v>
      </c>
      <c r="DO6" s="65">
        <f t="shared" si="9"/>
        <v>96.7</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290009</v>
      </c>
      <c r="D7" s="61">
        <f t="shared" si="10"/>
        <v>47</v>
      </c>
      <c r="E7" s="61">
        <f t="shared" si="10"/>
        <v>14</v>
      </c>
      <c r="F7" s="61">
        <f t="shared" si="10"/>
        <v>0</v>
      </c>
      <c r="G7" s="61">
        <f t="shared" si="10"/>
        <v>3</v>
      </c>
      <c r="H7" s="61" t="str">
        <f t="shared" si="10"/>
        <v>奈良県</v>
      </c>
      <c r="I7" s="61" t="str">
        <f t="shared" si="10"/>
        <v>登大路観光自動車駐車場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その他駐車場</v>
      </c>
      <c r="Q7" s="63" t="str">
        <f t="shared" si="10"/>
        <v>地下式</v>
      </c>
      <c r="R7" s="64">
        <f t="shared" si="10"/>
        <v>21</v>
      </c>
      <c r="S7" s="63" t="str">
        <f t="shared" si="10"/>
        <v>公共施設</v>
      </c>
      <c r="T7" s="63" t="str">
        <f t="shared" si="10"/>
        <v>無</v>
      </c>
      <c r="U7" s="64">
        <f t="shared" si="10"/>
        <v>16635</v>
      </c>
      <c r="V7" s="64">
        <f t="shared" si="10"/>
        <v>275</v>
      </c>
      <c r="W7" s="64">
        <f t="shared" si="10"/>
        <v>1000</v>
      </c>
      <c r="X7" s="63" t="str">
        <f t="shared" si="10"/>
        <v>導入なし</v>
      </c>
      <c r="Y7" s="65">
        <f>Y8</f>
        <v>266.10000000000002</v>
      </c>
      <c r="Z7" s="65">
        <f t="shared" ref="Z7:AH7" si="11">Z8</f>
        <v>193.9</v>
      </c>
      <c r="AA7" s="65">
        <f t="shared" si="11"/>
        <v>172.2</v>
      </c>
      <c r="AB7" s="65">
        <f t="shared" si="11"/>
        <v>312.89999999999998</v>
      </c>
      <c r="AC7" s="65">
        <f t="shared" si="11"/>
        <v>269.39999999999998</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82.2</v>
      </c>
      <c r="BG7" s="65">
        <f t="shared" ref="BG7:BO7" si="14">BG8</f>
        <v>77</v>
      </c>
      <c r="BH7" s="65">
        <f t="shared" si="14"/>
        <v>71.7</v>
      </c>
      <c r="BI7" s="65">
        <f t="shared" si="14"/>
        <v>74.7</v>
      </c>
      <c r="BJ7" s="65">
        <f t="shared" si="14"/>
        <v>67.900000000000006</v>
      </c>
      <c r="BK7" s="65">
        <f t="shared" si="14"/>
        <v>13.1</v>
      </c>
      <c r="BL7" s="65">
        <f t="shared" si="14"/>
        <v>15.5</v>
      </c>
      <c r="BM7" s="65">
        <f t="shared" si="14"/>
        <v>12.9</v>
      </c>
      <c r="BN7" s="65">
        <f t="shared" si="14"/>
        <v>10.6</v>
      </c>
      <c r="BO7" s="65">
        <f t="shared" si="14"/>
        <v>13.9</v>
      </c>
      <c r="BP7" s="62"/>
      <c r="BQ7" s="66">
        <f>BQ8</f>
        <v>180749</v>
      </c>
      <c r="BR7" s="66">
        <f t="shared" ref="BR7:BZ7" si="15">BR8</f>
        <v>115013</v>
      </c>
      <c r="BS7" s="66">
        <f t="shared" si="15"/>
        <v>106395</v>
      </c>
      <c r="BT7" s="66">
        <f t="shared" si="15"/>
        <v>114105</v>
      </c>
      <c r="BU7" s="66">
        <f t="shared" si="15"/>
        <v>101412</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83</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87.8</v>
      </c>
      <c r="DA7" s="65">
        <f t="shared" ref="DA7:DI7" si="16">DA8</f>
        <v>114.8</v>
      </c>
      <c r="DB7" s="65">
        <f t="shared" si="16"/>
        <v>76.900000000000006</v>
      </c>
      <c r="DC7" s="65">
        <f t="shared" si="16"/>
        <v>60.1</v>
      </c>
      <c r="DD7" s="65">
        <f t="shared" si="16"/>
        <v>57.5</v>
      </c>
      <c r="DE7" s="65">
        <f t="shared" si="16"/>
        <v>329.2</v>
      </c>
      <c r="DF7" s="65">
        <f t="shared" si="16"/>
        <v>205.4</v>
      </c>
      <c r="DG7" s="65">
        <f t="shared" si="16"/>
        <v>155</v>
      </c>
      <c r="DH7" s="65">
        <f t="shared" si="16"/>
        <v>181.2</v>
      </c>
      <c r="DI7" s="65">
        <f t="shared" si="16"/>
        <v>152.4</v>
      </c>
      <c r="DJ7" s="62"/>
      <c r="DK7" s="65">
        <f>DK8</f>
        <v>119</v>
      </c>
      <c r="DL7" s="65">
        <f t="shared" ref="DL7:DT7" si="17">DL8</f>
        <v>69.400000000000006</v>
      </c>
      <c r="DM7" s="65">
        <f t="shared" si="17"/>
        <v>93.1</v>
      </c>
      <c r="DN7" s="65">
        <f t="shared" si="17"/>
        <v>98.5</v>
      </c>
      <c r="DO7" s="65">
        <f t="shared" si="17"/>
        <v>96.7</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290009</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21</v>
      </c>
      <c r="S8" s="70" t="s">
        <v>122</v>
      </c>
      <c r="T8" s="70" t="s">
        <v>123</v>
      </c>
      <c r="U8" s="71">
        <v>16635</v>
      </c>
      <c r="V8" s="71">
        <v>275</v>
      </c>
      <c r="W8" s="71">
        <v>1000</v>
      </c>
      <c r="X8" s="70" t="s">
        <v>124</v>
      </c>
      <c r="Y8" s="72">
        <v>266.10000000000002</v>
      </c>
      <c r="Z8" s="72">
        <v>193.9</v>
      </c>
      <c r="AA8" s="72">
        <v>172.2</v>
      </c>
      <c r="AB8" s="72">
        <v>312.89999999999998</v>
      </c>
      <c r="AC8" s="72">
        <v>269.39999999999998</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82.2</v>
      </c>
      <c r="BG8" s="72">
        <v>77</v>
      </c>
      <c r="BH8" s="72">
        <v>71.7</v>
      </c>
      <c r="BI8" s="72">
        <v>74.7</v>
      </c>
      <c r="BJ8" s="72">
        <v>67.900000000000006</v>
      </c>
      <c r="BK8" s="72">
        <v>13.1</v>
      </c>
      <c r="BL8" s="72">
        <v>15.5</v>
      </c>
      <c r="BM8" s="72">
        <v>12.9</v>
      </c>
      <c r="BN8" s="72">
        <v>10.6</v>
      </c>
      <c r="BO8" s="72">
        <v>13.9</v>
      </c>
      <c r="BP8" s="69">
        <v>45.2</v>
      </c>
      <c r="BQ8" s="73">
        <v>180749</v>
      </c>
      <c r="BR8" s="73">
        <v>115013</v>
      </c>
      <c r="BS8" s="73">
        <v>106395</v>
      </c>
      <c r="BT8" s="74">
        <v>114105</v>
      </c>
      <c r="BU8" s="74">
        <v>101412</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83</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87.8</v>
      </c>
      <c r="DA8" s="72">
        <v>114.8</v>
      </c>
      <c r="DB8" s="72">
        <v>76.900000000000006</v>
      </c>
      <c r="DC8" s="72">
        <v>60.1</v>
      </c>
      <c r="DD8" s="72">
        <v>57.5</v>
      </c>
      <c r="DE8" s="72">
        <v>329.2</v>
      </c>
      <c r="DF8" s="72">
        <v>205.4</v>
      </c>
      <c r="DG8" s="72">
        <v>155</v>
      </c>
      <c r="DH8" s="72">
        <v>181.2</v>
      </c>
      <c r="DI8" s="72">
        <v>152.4</v>
      </c>
      <c r="DJ8" s="69">
        <v>122.6</v>
      </c>
      <c r="DK8" s="72">
        <v>119</v>
      </c>
      <c r="DL8" s="72">
        <v>69.400000000000006</v>
      </c>
      <c r="DM8" s="72">
        <v>93.1</v>
      </c>
      <c r="DN8" s="72">
        <v>98.5</v>
      </c>
      <c r="DO8" s="72">
        <v>96.7</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2018-03-15T06:21:14Z</cp:lastPrinted>
  <dcterms:created xsi:type="dcterms:W3CDTF">2018-02-09T01:50:46Z</dcterms:created>
  <dcterms:modified xsi:type="dcterms:W3CDTF">2018-03-26T01:26:24Z</dcterms:modified>
  <cp:category/>
</cp:coreProperties>
</file>