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1都道府県\37香川県（都道府県）-\"/>
    </mc:Choice>
  </mc:AlternateContent>
  <workbookProtection workbookAlgorithmName="SHA-512" workbookHashValue="fnKdj+oYtdaabM54elIBwk7TMZHkA9w3iyQjC9cxNFU7LQX1kam5b3nATLJyPHneZMg8lqKFJ2MvNfH4Ll8L/g==" workbookSaltValue="OhsoUwVZow0rlf3gUxPcug==" workbookSpinCount="100000" lockStructure="1"/>
  <bookViews>
    <workbookView xWindow="240" yWindow="60" windowWidth="14940" windowHeight="7872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DP7" i="5"/>
  <c r="DO7" i="5"/>
  <c r="DN7" i="5"/>
  <c r="DM7" i="5"/>
  <c r="DL7" i="5"/>
  <c r="DK7" i="5"/>
  <c r="DI7" i="5"/>
  <c r="MI78" i="4" s="1"/>
  <c r="DH7" i="5"/>
  <c r="DG7" i="5"/>
  <c r="DF7" i="5"/>
  <c r="DE7" i="5"/>
  <c r="KA78" i="4" s="1"/>
  <c r="DD7" i="5"/>
  <c r="DC7" i="5"/>
  <c r="DB7" i="5"/>
  <c r="DA7" i="5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U32" i="4" s="1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LT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U52" i="4"/>
  <c r="MA32" i="4"/>
  <c r="LH32" i="4"/>
  <c r="JV32" i="4"/>
  <c r="JC32" i="4"/>
  <c r="HJ32" i="4"/>
  <c r="GQ32" i="4"/>
  <c r="FX32" i="4"/>
  <c r="FE32" i="4"/>
  <c r="EL32" i="4"/>
  <c r="BZ32" i="4"/>
  <c r="BG32" i="4"/>
  <c r="AN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B8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BZ51" i="4"/>
  <c r="GQ30" i="4"/>
  <c r="LT76" i="4"/>
  <c r="GQ51" i="4"/>
  <c r="LH30" i="4"/>
  <c r="BZ30" i="4"/>
  <c r="IE76" i="4"/>
  <c r="FX30" i="4"/>
  <c r="BG30" i="4"/>
  <c r="LE76" i="4"/>
  <c r="AV76" i="4"/>
  <c r="KO51" i="4"/>
  <c r="FX51" i="4"/>
  <c r="KO30" i="4"/>
  <c r="HP76" i="4"/>
  <c r="BG51" i="4"/>
  <c r="KP76" i="4"/>
  <c r="FE51" i="4"/>
  <c r="HA76" i="4"/>
  <c r="AN51" i="4"/>
  <c r="FE30" i="4"/>
  <c r="JV30" i="4"/>
  <c r="AN30" i="4"/>
  <c r="JV51" i="4"/>
  <c r="AG76" i="4"/>
  <c r="R76" i="4"/>
  <c r="KA76" i="4"/>
  <c r="EL51" i="4"/>
  <c r="JC30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<sst xmlns="http://schemas.openxmlformats.org/spreadsheetml/2006/main" count="286" uniqueCount="135">
  <si>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</si>
  <si>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</si>
  <si>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</si>
  <si>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</si>
  <si>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</si>
  <si>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</si>
  <si>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</si>
  <si>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</si>
  <si>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</si>
  <si>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</si>
  <si>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</si>
  <si>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</si>
  <si>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</si>
  <si>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</si>
  <si>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</si>
  <si>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</si>
  <si>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</si>
  <si>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</si>
  <si>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</si>
  <si>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</si>
  <si>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</si>
  <si>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</si>
  <si>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</si>
  <si>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</si>
  <si>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</si>
  <si>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</si>
  <si>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</si>
  <si>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</si>
  <si>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</si>
  <si>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</si>
  <si>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</si>
  <si>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</si>
  <si>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</si>
  <si>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</si>
  <si>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</si>
  <si>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</si>
  <si>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</si>
  <si>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</si>
  <si>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</si>
  <si>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</si>
  <si>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</si>
  <si>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</si>
  <si>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</si>
  <si>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</si>
  <si>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</si>
  <si>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</si>
  <si>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</si>
  <si>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</si>
  <si>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</si>
  <si>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</si>
  <si>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</si>
  <si>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</si>
  <si>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</si>
  <si>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</si>
  <si>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</si>
  <si>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</si>
  <si>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</si>
  <si>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</si>
  <si>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</si>
  <si>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</si>
  <si>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</si>
  <si>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</si>
  <si>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</si>
  <si>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</si>
  <si>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</si>
  <si>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</si>
  <si>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</si>
  <si>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</si>
  <si>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</si>
  <si>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</si>
  <si>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</si>
  <si>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</si>
  <si>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</si>
  <si>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</si>
  <si>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</si>
  <si>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</si>
  <si>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</si>
  <si>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</si>
  <si>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</si>
  <si>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</si>
  <si>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</si>
  <si>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</si>
  <si>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</si>
  <si>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</si>
  <si>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</si>
  <si>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</si>
  <si>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</si>
  <si>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</si>
  <si>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</si>
  <si>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</si>
  <si>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</si>
  <si>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</si>
  <si>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</si>
  <si>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</si>
  <si>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</si>
  <si>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</si>
  <si>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</si>
  <si>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</si>
  <si>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</si>
  <si>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</si>
  <si>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</si>
  <si>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</si>
  <si>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</si>
  <si>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</si>
  <si>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</si>
  <si>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</si>
  <si>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</si>
  <si>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</si>
  <si>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</si>
  <si>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</si>
  <si>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</si>
  <si>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</si>
  <si>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</si>
  <si>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香川県</t>
  </si>
  <si>
    <t>香川県玉藻町駐車場</t>
  </si>
  <si>
    <t>法非適用</t>
  </si>
  <si>
    <t>駐車場整備事業</t>
  </si>
  <si>
    <t>-</t>
  </si>
  <si>
    <t>Ａ１Ｂ２</t>
  </si>
  <si>
    <t>該当数値なし</t>
  </si>
  <si>
    <t>届出駐車場</t>
  </si>
  <si>
    <t>立体式</t>
  </si>
  <si>
    <t>公共施設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</si>
  <si>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</si>
  <si>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</si>
  <si>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</si>
  <si>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</si>
  <si>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</si>
  <si>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</si>
  <si>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</si>
  <si>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・収益的収支比率、他会計補助金比率
　料金収入より企業債償還金が多いことから、収益的収支比率が低い一方で、他会計補助金比率は高くなっている。償還が終了するH30年度以降は黒字に転換する見込みである。</t>
    <rPh sb="1" eb="3">
      <t>シュウエキ</t>
    </rPh>
    <rPh sb="3" eb="4">
      <t>テキ</t>
    </rPh>
    <rPh sb="4" eb="8">
      <t>シュウシヒリツ</t>
    </rPh>
    <rPh sb="9" eb="10">
      <t>タ</t>
    </rPh>
    <rPh sb="10" eb="12">
      <t>カイケイ</t>
    </rPh>
    <rPh sb="12" eb="14">
      <t>ホジョ</t>
    </rPh>
    <rPh sb="14" eb="15">
      <t>キン</t>
    </rPh>
    <rPh sb="15" eb="17">
      <t>ヒリツ</t>
    </rPh>
    <rPh sb="19" eb="21">
      <t>リョウキン</t>
    </rPh>
    <rPh sb="21" eb="23">
      <t>シュウニュウ</t>
    </rPh>
    <rPh sb="25" eb="27">
      <t>キギョウ</t>
    </rPh>
    <rPh sb="27" eb="28">
      <t>サイ</t>
    </rPh>
    <rPh sb="28" eb="30">
      <t>ショウカン</t>
    </rPh>
    <rPh sb="32" eb="33">
      <t>オオ</t>
    </rPh>
    <rPh sb="47" eb="48">
      <t>ヒク</t>
    </rPh>
    <rPh sb="49" eb="51">
      <t>イッポウ</t>
    </rPh>
    <rPh sb="62" eb="63">
      <t>タカ</t>
    </rPh>
    <rPh sb="70" eb="72">
      <t>ショウカン</t>
    </rPh>
    <rPh sb="73" eb="75">
      <t>シュウリョウ</t>
    </rPh>
    <rPh sb="80" eb="81">
      <t>ネン</t>
    </rPh>
    <rPh sb="81" eb="82">
      <t>ド</t>
    </rPh>
    <rPh sb="82" eb="84">
      <t>イコウ</t>
    </rPh>
    <rPh sb="85" eb="87">
      <t>クロジ</t>
    </rPh>
    <rPh sb="88" eb="90">
      <t>テンカン</t>
    </rPh>
    <rPh sb="92" eb="94">
      <t>ミコ</t>
    </rPh>
    <phoneticPr fontId="6"/>
  </si>
  <si>
    <t>・設備投資見込額
　立地場所が海沿いということもあり、今後、塩害等により、修繕や設備等の更新に多額の費用を要する見込みである。
・企業債残高対料金収入比率
　類似施設の平均と同様に年々比率が減少傾向にあり、H29年度には償還を終了する。</t>
    <rPh sb="1" eb="3">
      <t>セツビ</t>
    </rPh>
    <rPh sb="3" eb="5">
      <t>トウシ</t>
    </rPh>
    <rPh sb="5" eb="7">
      <t>ミコミ</t>
    </rPh>
    <rPh sb="7" eb="8">
      <t>ガク</t>
    </rPh>
    <rPh sb="10" eb="12">
      <t>リッチ</t>
    </rPh>
    <rPh sb="12" eb="14">
      <t>バショ</t>
    </rPh>
    <rPh sb="15" eb="17">
      <t>ウミゾ</t>
    </rPh>
    <rPh sb="27" eb="29">
      <t>コンゴ</t>
    </rPh>
    <rPh sb="30" eb="32">
      <t>エンガイ</t>
    </rPh>
    <rPh sb="32" eb="33">
      <t>トウ</t>
    </rPh>
    <rPh sb="37" eb="39">
      <t>シュウゼン</t>
    </rPh>
    <rPh sb="40" eb="42">
      <t>セツビ</t>
    </rPh>
    <rPh sb="42" eb="43">
      <t>トウ</t>
    </rPh>
    <rPh sb="44" eb="46">
      <t>コウシン</t>
    </rPh>
    <rPh sb="47" eb="49">
      <t>タガク</t>
    </rPh>
    <rPh sb="50" eb="52">
      <t>ヒヨウ</t>
    </rPh>
    <rPh sb="53" eb="54">
      <t>ヨウ</t>
    </rPh>
    <rPh sb="56" eb="58">
      <t>ミコ</t>
    </rPh>
    <rPh sb="65" eb="67">
      <t>キギョウ</t>
    </rPh>
    <rPh sb="67" eb="68">
      <t>サイ</t>
    </rPh>
    <rPh sb="68" eb="70">
      <t>ザンダカ</t>
    </rPh>
    <rPh sb="70" eb="71">
      <t>タイ</t>
    </rPh>
    <rPh sb="71" eb="73">
      <t>リョウキン</t>
    </rPh>
    <rPh sb="73" eb="75">
      <t>シュウニュウ</t>
    </rPh>
    <rPh sb="75" eb="77">
      <t>ヒリツ</t>
    </rPh>
    <rPh sb="79" eb="83">
      <t>ルイジシセツ</t>
    </rPh>
    <rPh sb="84" eb="86">
      <t>ヘイキン</t>
    </rPh>
    <rPh sb="87" eb="89">
      <t>ドウヨウ</t>
    </rPh>
    <rPh sb="90" eb="92">
      <t>ネンネン</t>
    </rPh>
    <rPh sb="92" eb="94">
      <t>ヒリツ</t>
    </rPh>
    <rPh sb="95" eb="97">
      <t>ゲンショウ</t>
    </rPh>
    <rPh sb="97" eb="99">
      <t>ケイコウ</t>
    </rPh>
    <rPh sb="106" eb="107">
      <t>ネン</t>
    </rPh>
    <rPh sb="107" eb="108">
      <t>ド</t>
    </rPh>
    <rPh sb="110" eb="112">
      <t>ショウカン</t>
    </rPh>
    <rPh sb="113" eb="115">
      <t>シュウリョウ</t>
    </rPh>
    <phoneticPr fontId="6"/>
  </si>
  <si>
    <t>　類似施設の平均より稼働率が低いが、県民ホールの駐車場という位置づけがあり、ホールでイベント等が開催される日は、稼働率が大幅に上昇していることから、今後も駐車場を維持していく必要がある。</t>
    <rPh sb="1" eb="5">
      <t>ルイジシセツ</t>
    </rPh>
    <rPh sb="6" eb="8">
      <t>ヘイキン</t>
    </rPh>
    <rPh sb="10" eb="12">
      <t>カドウ</t>
    </rPh>
    <rPh sb="12" eb="13">
      <t>リツ</t>
    </rPh>
    <rPh sb="14" eb="15">
      <t>ヒク</t>
    </rPh>
    <rPh sb="18" eb="20">
      <t>ケンミン</t>
    </rPh>
    <rPh sb="24" eb="27">
      <t>チュウシャジョウ</t>
    </rPh>
    <rPh sb="30" eb="32">
      <t>イチ</t>
    </rPh>
    <rPh sb="46" eb="47">
      <t>トウ</t>
    </rPh>
    <rPh sb="48" eb="50">
      <t>カイサイ</t>
    </rPh>
    <rPh sb="53" eb="54">
      <t>ヒ</t>
    </rPh>
    <rPh sb="56" eb="58">
      <t>カドウ</t>
    </rPh>
    <rPh sb="58" eb="59">
      <t>リツ</t>
    </rPh>
    <rPh sb="60" eb="62">
      <t>オオハバ</t>
    </rPh>
    <rPh sb="63" eb="65">
      <t>ジョウショウ</t>
    </rPh>
    <rPh sb="74" eb="76">
      <t>コンゴ</t>
    </rPh>
    <rPh sb="77" eb="79">
      <t>チュウシャ</t>
    </rPh>
    <rPh sb="79" eb="80">
      <t>ジョウ</t>
    </rPh>
    <rPh sb="81" eb="83">
      <t>イジ</t>
    </rPh>
    <rPh sb="87" eb="89">
      <t>ヒツヨウ</t>
    </rPh>
    <phoneticPr fontId="6"/>
  </si>
  <si>
    <t>　H16.6からは、指定管理者による管理を行っており、料金収入の増加及び管理経費の節減を図っている。
　また、駐車場の利用時間の延長や利用者のサービス向上のため、商店街共通駐車場サービス券の利用の導入等を行っている。
　今後も健全経営を続けながら、計画的に設備の更新等を進めるととともに、引き続き安定した経営が可能となるように努めてまいりたい。</t>
    <rPh sb="21" eb="22">
      <t>オコナ</t>
    </rPh>
    <rPh sb="124" eb="127">
      <t>ケイカクテキ</t>
    </rPh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</si>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</sst>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33.4</c:v>
                </c:pt>
                <c:pt idx="2">
                  <c:v>32.299999999999997</c:v>
                </c:pt>
                <c:pt idx="3">
                  <c:v>32.4</c:v>
                </c:pt>
                <c:pt idx="4">
                  <c:v>30.1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8668608"/>
        <c:axId val="598669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522.6</c:v>
                </c:pt>
                <c:pt idx="1">
                  <c:v>167.5</c:v>
                </c:pt>
                <c:pt idx="2">
                  <c:v>161.30000000000001</c:v>
                </c:pt>
                <c:pt idx="3">
                  <c:v>184.6</c:v>
                </c:pt>
                <c:pt idx="4">
                  <c:v>208.2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68608"/>
        <c:axId val="598669000"/>
      </c:lineChart>
      <c:dateAx>
        <c:axId val="598668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8669000"/>
        <c:crosses val="autoZero"/>
        <c:auto val="1"/>
        <c:lblOffset val="100"/>
        <c:baseTimeUnit val="years"/>
      </c:dateAx>
      <c:valAx>
        <c:axId val="598669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8668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1282.2</c:v>
                </c:pt>
                <c:pt idx="1">
                  <c:v>1009.8</c:v>
                </c:pt>
                <c:pt idx="2">
                  <c:v>757.4</c:v>
                </c:pt>
                <c:pt idx="3">
                  <c:v>470.3</c:v>
                </c:pt>
                <c:pt idx="4">
                  <c:v>219.7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332584"/>
        <c:axId val="270332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478.3</c:v>
                </c:pt>
                <c:pt idx="1">
                  <c:v>218.9</c:v>
                </c:pt>
                <c:pt idx="2">
                  <c:v>198.4</c:v>
                </c:pt>
                <c:pt idx="3">
                  <c:v>166.3</c:v>
                </c:pt>
                <c:pt idx="4">
                  <c:v>161.6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332584"/>
        <c:axId val="270332976"/>
      </c:lineChart>
      <c:dateAx>
        <c:axId val="270332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0332976"/>
        <c:crosses val="autoZero"/>
        <c:auto val="1"/>
        <c:lblOffset val="100"/>
        <c:baseTimeUnit val="years"/>
      </c:dateAx>
      <c:valAx>
        <c:axId val="270332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0332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333760"/>
        <c:axId val="270334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333760"/>
        <c:axId val="270334152"/>
      </c:lineChart>
      <c:dateAx>
        <c:axId val="27033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0334152"/>
        <c:crosses val="autoZero"/>
        <c:auto val="1"/>
        <c:lblOffset val="100"/>
        <c:baseTimeUnit val="years"/>
      </c:dateAx>
      <c:valAx>
        <c:axId val="270334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0333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334936"/>
        <c:axId val="270335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334936"/>
        <c:axId val="270335328"/>
      </c:lineChart>
      <c:dateAx>
        <c:axId val="270334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0335328"/>
        <c:crosses val="autoZero"/>
        <c:auto val="1"/>
        <c:lblOffset val="100"/>
        <c:baseTimeUnit val="years"/>
      </c:dateAx>
      <c:valAx>
        <c:axId val="270335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0334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69.7</c:v>
                </c:pt>
                <c:pt idx="1">
                  <c:v>69.3</c:v>
                </c:pt>
                <c:pt idx="2">
                  <c:v>74.2</c:v>
                </c:pt>
                <c:pt idx="3">
                  <c:v>68.900000000000006</c:v>
                </c:pt>
                <c:pt idx="4">
                  <c:v>70.7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076616"/>
        <c:axId val="59907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12.9</c:v>
                </c:pt>
                <c:pt idx="1">
                  <c:v>12.3</c:v>
                </c:pt>
                <c:pt idx="2">
                  <c:v>14.6</c:v>
                </c:pt>
                <c:pt idx="3">
                  <c:v>14.1</c:v>
                </c:pt>
                <c:pt idx="4">
                  <c:v>11.9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076616"/>
        <c:axId val="599077008"/>
      </c:lineChart>
      <c:dateAx>
        <c:axId val="599076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9077008"/>
        <c:crosses val="autoZero"/>
        <c:auto val="1"/>
        <c:lblOffset val="100"/>
        <c:baseTimeUnit val="years"/>
      </c:dateAx>
      <c:valAx>
        <c:axId val="59907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9076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1847</c:v>
                </c:pt>
                <c:pt idx="1">
                  <c:v>1843</c:v>
                </c:pt>
                <c:pt idx="2">
                  <c:v>2282</c:v>
                </c:pt>
                <c:pt idx="3">
                  <c:v>1761</c:v>
                </c:pt>
                <c:pt idx="4">
                  <c:v>2031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077792"/>
        <c:axId val="599078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171</c:v>
                </c:pt>
                <c:pt idx="1">
                  <c:v>125</c:v>
                </c:pt>
                <c:pt idx="2">
                  <c:v>211</c:v>
                </c:pt>
                <c:pt idx="3">
                  <c:v>118</c:v>
                </c:pt>
                <c:pt idx="4">
                  <c:v>104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077792"/>
        <c:axId val="599078184"/>
      </c:lineChart>
      <c:dateAx>
        <c:axId val="599077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9078184"/>
        <c:crosses val="autoZero"/>
        <c:auto val="1"/>
        <c:lblOffset val="100"/>
        <c:baseTimeUnit val="years"/>
      </c:dateAx>
      <c:valAx>
        <c:axId val="599078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99077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62.8</c:v>
                </c:pt>
                <c:pt idx="2">
                  <c:v>64</c:v>
                </c:pt>
                <c:pt idx="3">
                  <c:v>67</c:v>
                </c:pt>
                <c:pt idx="4">
                  <c:v>60.4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078968"/>
        <c:axId val="599079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139.4</c:v>
                </c:pt>
                <c:pt idx="1">
                  <c:v>142.6</c:v>
                </c:pt>
                <c:pt idx="2">
                  <c:v>138.5</c:v>
                </c:pt>
                <c:pt idx="3">
                  <c:v>139.1</c:v>
                </c:pt>
                <c:pt idx="4">
                  <c:v>137.1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078968"/>
        <c:axId val="599079360"/>
      </c:lineChart>
      <c:dateAx>
        <c:axId val="599078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9079360"/>
        <c:crosses val="autoZero"/>
        <c:auto val="1"/>
        <c:lblOffset val="100"/>
        <c:baseTimeUnit val="years"/>
      </c:dateAx>
      <c:valAx>
        <c:axId val="599079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9078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53.3</c:v>
                </c:pt>
                <c:pt idx="1">
                  <c:v>52.9</c:v>
                </c:pt>
                <c:pt idx="2">
                  <c:v>50.6</c:v>
                </c:pt>
                <c:pt idx="3">
                  <c:v>46.4</c:v>
                </c:pt>
                <c:pt idx="4">
                  <c:v>39.799999999999997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080144"/>
        <c:axId val="588156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35.799999999999997</c:v>
                </c:pt>
                <c:pt idx="1">
                  <c:v>37</c:v>
                </c:pt>
                <c:pt idx="2">
                  <c:v>40.200000000000003</c:v>
                </c:pt>
                <c:pt idx="3">
                  <c:v>43.1</c:v>
                </c:pt>
                <c:pt idx="4">
                  <c:v>42.8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080144"/>
        <c:axId val="588156104"/>
      </c:lineChart>
      <c:dateAx>
        <c:axId val="599080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8156104"/>
        <c:crosses val="autoZero"/>
        <c:auto val="1"/>
        <c:lblOffset val="100"/>
        <c:baseTimeUnit val="years"/>
      </c:dateAx>
      <c:valAx>
        <c:axId val="588156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9080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-88434</c:v>
                </c:pt>
                <c:pt idx="1">
                  <c:v>-91336</c:v>
                </c:pt>
                <c:pt idx="2">
                  <c:v>-133290</c:v>
                </c:pt>
                <c:pt idx="3">
                  <c:v>-104100</c:v>
                </c:pt>
                <c:pt idx="4">
                  <c:v>-118790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156888"/>
        <c:axId val="58815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22849</c:v>
                </c:pt>
                <c:pt idx="1">
                  <c:v>22692</c:v>
                </c:pt>
                <c:pt idx="2">
                  <c:v>20190</c:v>
                </c:pt>
                <c:pt idx="3">
                  <c:v>23532</c:v>
                </c:pt>
                <c:pt idx="4">
                  <c:v>24251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156888"/>
        <c:axId val="588157280"/>
      </c:lineChart>
      <c:dateAx>
        <c:axId val="588156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8157280"/>
        <c:crosses val="autoZero"/>
        <c:auto val="1"/>
        <c:lblOffset val="100"/>
        <c:baseTimeUnit val="years"/>
      </c:dateAx>
      <c:valAx>
        <c:axId val="588157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88156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香川県　香川県玉藻町駐車場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Ａ１Ｂ２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134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17036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届出駐車場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立体式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19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333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240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130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33.6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33.4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32.299999999999997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32.4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30.1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69.7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69.3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74.2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68.900000000000006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70.7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62.8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62.8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64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67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60.4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522.6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167.5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161.30000000000001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184.6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208.2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12.9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12.3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14.6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14.1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11.9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139.4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142.6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138.5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139.1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137.1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131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132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1847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1843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2282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1761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2031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53.3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52.9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50.6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46.4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39.799999999999997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-88434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-91336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-133290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-104100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-118790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171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125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211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118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104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35.799999999999997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37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40.200000000000003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43.1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42.8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22849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22692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20190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23532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24251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133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100000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1282.2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1009.8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757.4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470.3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219.7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478.3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218.9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198.4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166.3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161.6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x6WJX9qIoIax3D5dgaxt8dcXo+wzIq01Dk1HIq9LlRlfMrqPqJtEOejD0IzPZhAf5mjxzCIiBdkvUAo92iyEwQ==" saltValue="7RDeuPoBJfAjMDGLWi2iyg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370002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2</v>
      </c>
      <c r="H6" s="61" t="str">
        <f>SUBSTITUTE(H8,"　","")</f>
        <v>香川県</v>
      </c>
      <c r="I6" s="61" t="str">
        <f t="shared" si="1"/>
        <v>香川県玉藻町駐車場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Ａ１Ｂ２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立体式</v>
      </c>
      <c r="R6" s="64">
        <f t="shared" si="1"/>
        <v>19</v>
      </c>
      <c r="S6" s="63" t="str">
        <f t="shared" si="1"/>
        <v>公共施設</v>
      </c>
      <c r="T6" s="63" t="str">
        <f t="shared" si="1"/>
        <v>無</v>
      </c>
      <c r="U6" s="64">
        <f t="shared" si="1"/>
        <v>17036</v>
      </c>
      <c r="V6" s="64">
        <f t="shared" si="1"/>
        <v>333</v>
      </c>
      <c r="W6" s="64">
        <f t="shared" si="1"/>
        <v>240</v>
      </c>
      <c r="X6" s="63" t="str">
        <f t="shared" si="1"/>
        <v>代行制</v>
      </c>
      <c r="Y6" s="65">
        <f>IF(Y8="-",NA(),Y8)</f>
        <v>33.6</v>
      </c>
      <c r="Z6" s="65">
        <f t="shared" ref="Z6:AH6" si="2">IF(Z8="-",NA(),Z8)</f>
        <v>33.4</v>
      </c>
      <c r="AA6" s="65">
        <f t="shared" si="2"/>
        <v>32.299999999999997</v>
      </c>
      <c r="AB6" s="65">
        <f t="shared" si="2"/>
        <v>32.4</v>
      </c>
      <c r="AC6" s="65">
        <f t="shared" si="2"/>
        <v>30.1</v>
      </c>
      <c r="AD6" s="65">
        <f t="shared" si="2"/>
        <v>522.6</v>
      </c>
      <c r="AE6" s="65">
        <f t="shared" si="2"/>
        <v>167.5</v>
      </c>
      <c r="AF6" s="65">
        <f t="shared" si="2"/>
        <v>161.30000000000001</v>
      </c>
      <c r="AG6" s="65">
        <f t="shared" si="2"/>
        <v>184.6</v>
      </c>
      <c r="AH6" s="65">
        <f t="shared" si="2"/>
        <v>208.2</v>
      </c>
      <c r="AI6" s="62" t="str">
        <f>IF(AI8="-","",IF(AI8="-","【-】","【"&amp;SUBSTITUTE(TEXT(AI8,"#,##0.0"),"-","△")&amp;"】"))</f>
        <v>【275.4】</v>
      </c>
      <c r="AJ6" s="65">
        <f>IF(AJ8="-",NA(),AJ8)</f>
        <v>69.7</v>
      </c>
      <c r="AK6" s="65">
        <f t="shared" ref="AK6:AS6" si="3">IF(AK8="-",NA(),AK8)</f>
        <v>69.3</v>
      </c>
      <c r="AL6" s="65">
        <f t="shared" si="3"/>
        <v>74.2</v>
      </c>
      <c r="AM6" s="65">
        <f t="shared" si="3"/>
        <v>68.900000000000006</v>
      </c>
      <c r="AN6" s="65">
        <f t="shared" si="3"/>
        <v>70.7</v>
      </c>
      <c r="AO6" s="65">
        <f t="shared" si="3"/>
        <v>12.9</v>
      </c>
      <c r="AP6" s="65">
        <f t="shared" si="3"/>
        <v>12.3</v>
      </c>
      <c r="AQ6" s="65">
        <f t="shared" si="3"/>
        <v>14.6</v>
      </c>
      <c r="AR6" s="65">
        <f t="shared" si="3"/>
        <v>14.1</v>
      </c>
      <c r="AS6" s="65">
        <f t="shared" si="3"/>
        <v>11.9</v>
      </c>
      <c r="AT6" s="62" t="str">
        <f>IF(AT8="-","",IF(AT8="-","【-】","【"&amp;SUBSTITUTE(TEXT(AT8,"#,##0.0"),"-","△")&amp;"】"))</f>
        <v>【13.3】</v>
      </c>
      <c r="AU6" s="66">
        <f>IF(AU8="-",NA(),AU8)</f>
        <v>1847</v>
      </c>
      <c r="AV6" s="66">
        <f t="shared" ref="AV6:BD6" si="4">IF(AV8="-",NA(),AV8)</f>
        <v>1843</v>
      </c>
      <c r="AW6" s="66">
        <f t="shared" si="4"/>
        <v>2282</v>
      </c>
      <c r="AX6" s="66">
        <f t="shared" si="4"/>
        <v>1761</v>
      </c>
      <c r="AY6" s="66">
        <f t="shared" si="4"/>
        <v>2031</v>
      </c>
      <c r="AZ6" s="66">
        <f t="shared" si="4"/>
        <v>171</v>
      </c>
      <c r="BA6" s="66">
        <f t="shared" si="4"/>
        <v>125</v>
      </c>
      <c r="BB6" s="66">
        <f t="shared" si="4"/>
        <v>211</v>
      </c>
      <c r="BC6" s="66">
        <f t="shared" si="4"/>
        <v>118</v>
      </c>
      <c r="BD6" s="66">
        <f t="shared" si="4"/>
        <v>104</v>
      </c>
      <c r="BE6" s="64" t="str">
        <f>IF(BE8="-","",IF(BE8="-","【-】","【"&amp;SUBSTITUTE(TEXT(BE8,"#,##0"),"-","△")&amp;"】"))</f>
        <v>【140】</v>
      </c>
      <c r="BF6" s="65">
        <f>IF(BF8="-",NA(),BF8)</f>
        <v>53.3</v>
      </c>
      <c r="BG6" s="65">
        <f t="shared" ref="BG6:BO6" si="5">IF(BG8="-",NA(),BG8)</f>
        <v>52.9</v>
      </c>
      <c r="BH6" s="65">
        <f t="shared" si="5"/>
        <v>50.6</v>
      </c>
      <c r="BI6" s="65">
        <f t="shared" si="5"/>
        <v>46.4</v>
      </c>
      <c r="BJ6" s="65">
        <f t="shared" si="5"/>
        <v>39.799999999999997</v>
      </c>
      <c r="BK6" s="65">
        <f t="shared" si="5"/>
        <v>35.799999999999997</v>
      </c>
      <c r="BL6" s="65">
        <f t="shared" si="5"/>
        <v>37</v>
      </c>
      <c r="BM6" s="65">
        <f t="shared" si="5"/>
        <v>40.200000000000003</v>
      </c>
      <c r="BN6" s="65">
        <f t="shared" si="5"/>
        <v>43.1</v>
      </c>
      <c r="BO6" s="65">
        <f t="shared" si="5"/>
        <v>42.8</v>
      </c>
      <c r="BP6" s="62" t="str">
        <f>IF(BP8="-","",IF(BP8="-","【-】","【"&amp;SUBSTITUTE(TEXT(BP8,"#,##0.0"),"-","△")&amp;"】"))</f>
        <v>【45.2】</v>
      </c>
      <c r="BQ6" s="66">
        <f>IF(BQ8="-",NA(),BQ8)</f>
        <v>-88434</v>
      </c>
      <c r="BR6" s="66">
        <f t="shared" ref="BR6:BZ6" si="6">IF(BR8="-",NA(),BR8)</f>
        <v>-91336</v>
      </c>
      <c r="BS6" s="66">
        <f t="shared" si="6"/>
        <v>-133290</v>
      </c>
      <c r="BT6" s="66">
        <f t="shared" si="6"/>
        <v>-104100</v>
      </c>
      <c r="BU6" s="66">
        <f t="shared" si="6"/>
        <v>-118790</v>
      </c>
      <c r="BV6" s="66">
        <f t="shared" si="6"/>
        <v>22849</v>
      </c>
      <c r="BW6" s="66">
        <f t="shared" si="6"/>
        <v>22692</v>
      </c>
      <c r="BX6" s="66">
        <f t="shared" si="6"/>
        <v>20190</v>
      </c>
      <c r="BY6" s="66">
        <f t="shared" si="6"/>
        <v>23532</v>
      </c>
      <c r="BZ6" s="66">
        <f t="shared" si="6"/>
        <v>24251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100000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1282.2</v>
      </c>
      <c r="DA6" s="65">
        <f t="shared" ref="DA6:DI6" si="8">IF(DA8="-",NA(),DA8)</f>
        <v>1009.8</v>
      </c>
      <c r="DB6" s="65">
        <f t="shared" si="8"/>
        <v>757.4</v>
      </c>
      <c r="DC6" s="65">
        <f t="shared" si="8"/>
        <v>470.3</v>
      </c>
      <c r="DD6" s="65">
        <f t="shared" si="8"/>
        <v>219.7</v>
      </c>
      <c r="DE6" s="65">
        <f t="shared" si="8"/>
        <v>478.3</v>
      </c>
      <c r="DF6" s="65">
        <f t="shared" si="8"/>
        <v>218.9</v>
      </c>
      <c r="DG6" s="65">
        <f t="shared" si="8"/>
        <v>198.4</v>
      </c>
      <c r="DH6" s="65">
        <f t="shared" si="8"/>
        <v>166.3</v>
      </c>
      <c r="DI6" s="65">
        <f t="shared" si="8"/>
        <v>161.6</v>
      </c>
      <c r="DJ6" s="62" t="str">
        <f>IF(DJ8="-","",IF(DJ8="-","【-】","【"&amp;SUBSTITUTE(TEXT(DJ8,"#,##0.0"),"-","△")&amp;"】"))</f>
        <v>【122.6】</v>
      </c>
      <c r="DK6" s="65">
        <f>IF(DK8="-",NA(),DK8)</f>
        <v>62.8</v>
      </c>
      <c r="DL6" s="65">
        <f t="shared" ref="DL6:DT6" si="9">IF(DL8="-",NA(),DL8)</f>
        <v>62.8</v>
      </c>
      <c r="DM6" s="65">
        <f t="shared" si="9"/>
        <v>64</v>
      </c>
      <c r="DN6" s="65">
        <f t="shared" si="9"/>
        <v>67</v>
      </c>
      <c r="DO6" s="65">
        <f t="shared" si="9"/>
        <v>60.4</v>
      </c>
      <c r="DP6" s="65">
        <f t="shared" si="9"/>
        <v>139.4</v>
      </c>
      <c r="DQ6" s="65">
        <f t="shared" si="9"/>
        <v>142.6</v>
      </c>
      <c r="DR6" s="65">
        <f t="shared" si="9"/>
        <v>138.5</v>
      </c>
      <c r="DS6" s="65">
        <f t="shared" si="9"/>
        <v>139.1</v>
      </c>
      <c r="DT6" s="65">
        <f t="shared" si="9"/>
        <v>137.1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370002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2</v>
      </c>
      <c r="H7" s="61" t="str">
        <f t="shared" si="10"/>
        <v>香川県</v>
      </c>
      <c r="I7" s="61" t="str">
        <f t="shared" si="10"/>
        <v>香川県玉藻町駐車場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Ａ１Ｂ２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立体式</v>
      </c>
      <c r="R7" s="64">
        <f t="shared" si="10"/>
        <v>19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17036</v>
      </c>
      <c r="V7" s="64">
        <f t="shared" si="10"/>
        <v>333</v>
      </c>
      <c r="W7" s="64">
        <f t="shared" si="10"/>
        <v>240</v>
      </c>
      <c r="X7" s="63" t="str">
        <f t="shared" si="10"/>
        <v>代行制</v>
      </c>
      <c r="Y7" s="65">
        <f>Y8</f>
        <v>33.6</v>
      </c>
      <c r="Z7" s="65">
        <f t="shared" ref="Z7:AH7" si="11">Z8</f>
        <v>33.4</v>
      </c>
      <c r="AA7" s="65">
        <f t="shared" si="11"/>
        <v>32.299999999999997</v>
      </c>
      <c r="AB7" s="65">
        <f t="shared" si="11"/>
        <v>32.4</v>
      </c>
      <c r="AC7" s="65">
        <f t="shared" si="11"/>
        <v>30.1</v>
      </c>
      <c r="AD7" s="65">
        <f t="shared" si="11"/>
        <v>522.6</v>
      </c>
      <c r="AE7" s="65">
        <f t="shared" si="11"/>
        <v>167.5</v>
      </c>
      <c r="AF7" s="65">
        <f t="shared" si="11"/>
        <v>161.30000000000001</v>
      </c>
      <c r="AG7" s="65">
        <f t="shared" si="11"/>
        <v>184.6</v>
      </c>
      <c r="AH7" s="65">
        <f t="shared" si="11"/>
        <v>208.2</v>
      </c>
      <c r="AI7" s="62"/>
      <c r="AJ7" s="65">
        <f>AJ8</f>
        <v>69.7</v>
      </c>
      <c r="AK7" s="65">
        <f t="shared" ref="AK7:AS7" si="12">AK8</f>
        <v>69.3</v>
      </c>
      <c r="AL7" s="65">
        <f t="shared" si="12"/>
        <v>74.2</v>
      </c>
      <c r="AM7" s="65">
        <f t="shared" si="12"/>
        <v>68.900000000000006</v>
      </c>
      <c r="AN7" s="65">
        <f t="shared" si="12"/>
        <v>70.7</v>
      </c>
      <c r="AO7" s="65">
        <f t="shared" si="12"/>
        <v>12.9</v>
      </c>
      <c r="AP7" s="65">
        <f t="shared" si="12"/>
        <v>12.3</v>
      </c>
      <c r="AQ7" s="65">
        <f t="shared" si="12"/>
        <v>14.6</v>
      </c>
      <c r="AR7" s="65">
        <f t="shared" si="12"/>
        <v>14.1</v>
      </c>
      <c r="AS7" s="65">
        <f t="shared" si="12"/>
        <v>11.9</v>
      </c>
      <c r="AT7" s="62"/>
      <c r="AU7" s="66">
        <f>AU8</f>
        <v>1847</v>
      </c>
      <c r="AV7" s="66">
        <f t="shared" ref="AV7:BD7" si="13">AV8</f>
        <v>1843</v>
      </c>
      <c r="AW7" s="66">
        <f t="shared" si="13"/>
        <v>2282</v>
      </c>
      <c r="AX7" s="66">
        <f t="shared" si="13"/>
        <v>1761</v>
      </c>
      <c r="AY7" s="66">
        <f t="shared" si="13"/>
        <v>2031</v>
      </c>
      <c r="AZ7" s="66">
        <f t="shared" si="13"/>
        <v>171</v>
      </c>
      <c r="BA7" s="66">
        <f t="shared" si="13"/>
        <v>125</v>
      </c>
      <c r="BB7" s="66">
        <f t="shared" si="13"/>
        <v>211</v>
      </c>
      <c r="BC7" s="66">
        <f t="shared" si="13"/>
        <v>118</v>
      </c>
      <c r="BD7" s="66">
        <f t="shared" si="13"/>
        <v>104</v>
      </c>
      <c r="BE7" s="64"/>
      <c r="BF7" s="65">
        <f>BF8</f>
        <v>53.3</v>
      </c>
      <c r="BG7" s="65">
        <f t="shared" ref="BG7:BO7" si="14">BG8</f>
        <v>52.9</v>
      </c>
      <c r="BH7" s="65">
        <f t="shared" si="14"/>
        <v>50.6</v>
      </c>
      <c r="BI7" s="65">
        <f t="shared" si="14"/>
        <v>46.4</v>
      </c>
      <c r="BJ7" s="65">
        <f t="shared" si="14"/>
        <v>39.799999999999997</v>
      </c>
      <c r="BK7" s="65">
        <f t="shared" si="14"/>
        <v>35.799999999999997</v>
      </c>
      <c r="BL7" s="65">
        <f t="shared" si="14"/>
        <v>37</v>
      </c>
      <c r="BM7" s="65">
        <f t="shared" si="14"/>
        <v>40.200000000000003</v>
      </c>
      <c r="BN7" s="65">
        <f t="shared" si="14"/>
        <v>43.1</v>
      </c>
      <c r="BO7" s="65">
        <f t="shared" si="14"/>
        <v>42.8</v>
      </c>
      <c r="BP7" s="62"/>
      <c r="BQ7" s="66">
        <f>BQ8</f>
        <v>-88434</v>
      </c>
      <c r="BR7" s="66">
        <f t="shared" ref="BR7:BZ7" si="15">BR8</f>
        <v>-91336</v>
      </c>
      <c r="BS7" s="66">
        <f t="shared" si="15"/>
        <v>-133290</v>
      </c>
      <c r="BT7" s="66">
        <f t="shared" si="15"/>
        <v>-104100</v>
      </c>
      <c r="BU7" s="66">
        <f t="shared" si="15"/>
        <v>-118790</v>
      </c>
      <c r="BV7" s="66">
        <f t="shared" si="15"/>
        <v>22849</v>
      </c>
      <c r="BW7" s="66">
        <f t="shared" si="15"/>
        <v>22692</v>
      </c>
      <c r="BX7" s="66">
        <f t="shared" si="15"/>
        <v>20190</v>
      </c>
      <c r="BY7" s="66">
        <f t="shared" si="15"/>
        <v>23532</v>
      </c>
      <c r="BZ7" s="66">
        <f t="shared" si="15"/>
        <v>24251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100000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1282.2</v>
      </c>
      <c r="DA7" s="65">
        <f t="shared" ref="DA7:DI7" si="16">DA8</f>
        <v>1009.8</v>
      </c>
      <c r="DB7" s="65">
        <f t="shared" si="16"/>
        <v>757.4</v>
      </c>
      <c r="DC7" s="65">
        <f t="shared" si="16"/>
        <v>470.3</v>
      </c>
      <c r="DD7" s="65">
        <f t="shared" si="16"/>
        <v>219.7</v>
      </c>
      <c r="DE7" s="65">
        <f t="shared" si="16"/>
        <v>478.3</v>
      </c>
      <c r="DF7" s="65">
        <f t="shared" si="16"/>
        <v>218.9</v>
      </c>
      <c r="DG7" s="65">
        <f t="shared" si="16"/>
        <v>198.4</v>
      </c>
      <c r="DH7" s="65">
        <f t="shared" si="16"/>
        <v>166.3</v>
      </c>
      <c r="DI7" s="65">
        <f t="shared" si="16"/>
        <v>161.6</v>
      </c>
      <c r="DJ7" s="62"/>
      <c r="DK7" s="65">
        <f>DK8</f>
        <v>62.8</v>
      </c>
      <c r="DL7" s="65">
        <f t="shared" ref="DL7:DT7" si="17">DL8</f>
        <v>62.8</v>
      </c>
      <c r="DM7" s="65">
        <f t="shared" si="17"/>
        <v>64</v>
      </c>
      <c r="DN7" s="65">
        <f t="shared" si="17"/>
        <v>67</v>
      </c>
      <c r="DO7" s="65">
        <f t="shared" si="17"/>
        <v>60.4</v>
      </c>
      <c r="DP7" s="65">
        <f t="shared" si="17"/>
        <v>139.4</v>
      </c>
      <c r="DQ7" s="65">
        <f t="shared" si="17"/>
        <v>142.6</v>
      </c>
      <c r="DR7" s="65">
        <f t="shared" si="17"/>
        <v>138.5</v>
      </c>
      <c r="DS7" s="65">
        <f t="shared" si="17"/>
        <v>139.1</v>
      </c>
      <c r="DT7" s="65">
        <f t="shared" si="17"/>
        <v>137.1</v>
      </c>
      <c r="DU7" s="62"/>
    </row>
    <row r="8" spans="1:125" s="67" customFormat="1">
      <c r="A8" s="50"/>
      <c r="B8" s="68">
        <v>2016</v>
      </c>
      <c r="C8" s="68">
        <v>370002</v>
      </c>
      <c r="D8" s="68">
        <v>47</v>
      </c>
      <c r="E8" s="68">
        <v>14</v>
      </c>
      <c r="F8" s="68">
        <v>0</v>
      </c>
      <c r="G8" s="68">
        <v>2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19</v>
      </c>
      <c r="S8" s="70" t="s">
        <v>122</v>
      </c>
      <c r="T8" s="70" t="s">
        <v>123</v>
      </c>
      <c r="U8" s="71">
        <v>17036</v>
      </c>
      <c r="V8" s="71">
        <v>333</v>
      </c>
      <c r="W8" s="71">
        <v>240</v>
      </c>
      <c r="X8" s="70" t="s">
        <v>124</v>
      </c>
      <c r="Y8" s="72">
        <v>33.6</v>
      </c>
      <c r="Z8" s="72">
        <v>33.4</v>
      </c>
      <c r="AA8" s="72">
        <v>32.299999999999997</v>
      </c>
      <c r="AB8" s="72">
        <v>32.4</v>
      </c>
      <c r="AC8" s="72">
        <v>30.1</v>
      </c>
      <c r="AD8" s="72">
        <v>522.6</v>
      </c>
      <c r="AE8" s="72">
        <v>167.5</v>
      </c>
      <c r="AF8" s="72">
        <v>161.30000000000001</v>
      </c>
      <c r="AG8" s="72">
        <v>184.6</v>
      </c>
      <c r="AH8" s="72">
        <v>208.2</v>
      </c>
      <c r="AI8" s="69">
        <v>275.39999999999998</v>
      </c>
      <c r="AJ8" s="72">
        <v>69.7</v>
      </c>
      <c r="AK8" s="72">
        <v>69.3</v>
      </c>
      <c r="AL8" s="72">
        <v>74.2</v>
      </c>
      <c r="AM8" s="72">
        <v>68.900000000000006</v>
      </c>
      <c r="AN8" s="72">
        <v>70.7</v>
      </c>
      <c r="AO8" s="72">
        <v>12.9</v>
      </c>
      <c r="AP8" s="72">
        <v>12.3</v>
      </c>
      <c r="AQ8" s="72">
        <v>14.6</v>
      </c>
      <c r="AR8" s="72">
        <v>14.1</v>
      </c>
      <c r="AS8" s="72">
        <v>11.9</v>
      </c>
      <c r="AT8" s="69">
        <v>13.3</v>
      </c>
      <c r="AU8" s="73">
        <v>1847</v>
      </c>
      <c r="AV8" s="73">
        <v>1843</v>
      </c>
      <c r="AW8" s="73">
        <v>2282</v>
      </c>
      <c r="AX8" s="73">
        <v>1761</v>
      </c>
      <c r="AY8" s="73">
        <v>2031</v>
      </c>
      <c r="AZ8" s="73">
        <v>171</v>
      </c>
      <c r="BA8" s="73">
        <v>125</v>
      </c>
      <c r="BB8" s="73">
        <v>211</v>
      </c>
      <c r="BC8" s="73">
        <v>118</v>
      </c>
      <c r="BD8" s="73">
        <v>104</v>
      </c>
      <c r="BE8" s="73">
        <v>140</v>
      </c>
      <c r="BF8" s="72">
        <v>53.3</v>
      </c>
      <c r="BG8" s="72">
        <v>52.9</v>
      </c>
      <c r="BH8" s="72">
        <v>50.6</v>
      </c>
      <c r="BI8" s="72">
        <v>46.4</v>
      </c>
      <c r="BJ8" s="72">
        <v>39.799999999999997</v>
      </c>
      <c r="BK8" s="72">
        <v>35.799999999999997</v>
      </c>
      <c r="BL8" s="72">
        <v>37</v>
      </c>
      <c r="BM8" s="72">
        <v>40.200000000000003</v>
      </c>
      <c r="BN8" s="72">
        <v>43.1</v>
      </c>
      <c r="BO8" s="72">
        <v>42.8</v>
      </c>
      <c r="BP8" s="69">
        <v>45.2</v>
      </c>
      <c r="BQ8" s="73">
        <v>-88434</v>
      </c>
      <c r="BR8" s="73">
        <v>-91336</v>
      </c>
      <c r="BS8" s="73">
        <v>-133290</v>
      </c>
      <c r="BT8" s="74">
        <v>-104100</v>
      </c>
      <c r="BU8" s="74">
        <v>-118790</v>
      </c>
      <c r="BV8" s="73">
        <v>22849</v>
      </c>
      <c r="BW8" s="73">
        <v>22692</v>
      </c>
      <c r="BX8" s="73">
        <v>20190</v>
      </c>
      <c r="BY8" s="73">
        <v>23532</v>
      </c>
      <c r="BZ8" s="73">
        <v>24251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100000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1282.2</v>
      </c>
      <c r="DA8" s="72">
        <v>1009.8</v>
      </c>
      <c r="DB8" s="72">
        <v>757.4</v>
      </c>
      <c r="DC8" s="72">
        <v>470.3</v>
      </c>
      <c r="DD8" s="72">
        <v>219.7</v>
      </c>
      <c r="DE8" s="72">
        <v>478.3</v>
      </c>
      <c r="DF8" s="72">
        <v>218.9</v>
      </c>
      <c r="DG8" s="72">
        <v>198.4</v>
      </c>
      <c r="DH8" s="72">
        <v>166.3</v>
      </c>
      <c r="DI8" s="72">
        <v>161.6</v>
      </c>
      <c r="DJ8" s="69">
        <v>122.6</v>
      </c>
      <c r="DK8" s="72">
        <v>62.8</v>
      </c>
      <c r="DL8" s="72">
        <v>62.8</v>
      </c>
      <c r="DM8" s="72">
        <v>64</v>
      </c>
      <c r="DN8" s="72">
        <v>67</v>
      </c>
      <c r="DO8" s="72">
        <v>60.4</v>
      </c>
      <c r="DP8" s="72">
        <v>139.4</v>
      </c>
      <c r="DQ8" s="72">
        <v>142.6</v>
      </c>
      <c r="DR8" s="72">
        <v>138.5</v>
      </c>
      <c r="DS8" s="72">
        <v>139.1</v>
      </c>
      <c r="DT8" s="72">
        <v>137.1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dcterms:created xsi:type="dcterms:W3CDTF">2018-02-09T01:52:40Z</dcterms:created>
  <dcterms:modified xsi:type="dcterms:W3CDTF">2018-03-26T01:31:00Z</dcterms:modified>
  <cp:category/>
</cp:coreProperties>
</file>