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1都道府県\37香川県（都道府県）-\"/>
    </mc:Choice>
  </mc:AlternateContent>
  <workbookProtection workbookPassword="B319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LJ8" i="4" s="1"/>
  <c r="T7" i="5"/>
  <c r="S7" i="5"/>
  <c r="HX8" i="4" s="1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AQ10" i="4"/>
  <c r="B10" i="4"/>
  <c r="JQ8" i="4"/>
  <c r="DU8" i="4"/>
  <c r="CF8" i="4"/>
  <c r="AQ8" i="4"/>
  <c r="B8" i="4"/>
  <c r="B6" i="4"/>
  <c r="MI76" i="4" l="1"/>
  <c r="HJ51" i="4"/>
  <c r="MA30" i="4"/>
  <c r="CS30" i="4"/>
  <c r="BZ76" i="4"/>
  <c r="MA51" i="4"/>
  <c r="IT76" i="4"/>
  <c r="CS51" i="4"/>
  <c r="HJ30" i="4"/>
  <c r="C11" i="5"/>
  <c r="D11" i="5"/>
  <c r="E11" i="5"/>
  <c r="B11" i="5"/>
  <c r="BK76" i="4" l="1"/>
  <c r="LH51" i="4"/>
  <c r="IE76" i="4"/>
  <c r="LT76" i="4"/>
  <c r="GQ51" i="4"/>
  <c r="LH30" i="4"/>
  <c r="GQ30" i="4"/>
  <c r="BZ30" i="4"/>
  <c r="BZ51" i="4"/>
  <c r="BG51" i="4"/>
  <c r="BG30" i="4"/>
  <c r="KO30" i="4"/>
  <c r="FX30" i="4"/>
  <c r="AV76" i="4"/>
  <c r="KO51" i="4"/>
  <c r="FX51" i="4"/>
  <c r="LE76" i="4"/>
  <c r="HP76" i="4"/>
  <c r="JV30" i="4"/>
  <c r="HA76" i="4"/>
  <c r="AN51" i="4"/>
  <c r="FE30" i="4"/>
  <c r="JV51" i="4"/>
  <c r="AN30" i="4"/>
  <c r="AG76" i="4"/>
  <c r="FE51" i="4"/>
  <c r="KP76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<sst xmlns="http://schemas.openxmlformats.org/spreadsheetml/2006/main" count="287" uniqueCount="135">
  <si>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</si>
  <si>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</si>
  <si>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</si>
  <si>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</si>
  <si>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</si>
  <si>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</si>
  <si>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</si>
  <si>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</si>
  <si>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</si>
  <si>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</si>
  <si>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</si>
  <si>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</si>
  <si>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</si>
  <si>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</si>
  <si>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</si>
  <si>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</si>
  <si>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</si>
  <si>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</si>
  <si>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</si>
  <si>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</si>
  <si>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</si>
  <si>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</si>
  <si>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</si>
  <si>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</si>
  <si>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</si>
  <si>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</si>
  <si>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</si>
  <si>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</si>
  <si>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</si>
  <si>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</si>
  <si>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</si>
  <si>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</si>
  <si>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</si>
  <si>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</si>
  <si>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</si>
  <si>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</si>
  <si>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</si>
  <si>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</si>
  <si>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</si>
  <si>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</si>
  <si>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</si>
  <si>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</si>
  <si>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</si>
  <si>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</si>
  <si>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</si>
  <si>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</si>
  <si>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</si>
  <si>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</si>
  <si>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</si>
  <si>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</si>
  <si>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</si>
  <si>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</si>
  <si>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</si>
  <si>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</si>
  <si>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</si>
  <si>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</si>
  <si>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</si>
  <si>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</si>
  <si>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</si>
  <si>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</si>
  <si>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</si>
  <si>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</si>
  <si>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</si>
  <si>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</si>
  <si>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</si>
  <si>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</si>
  <si>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</si>
  <si>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</si>
  <si>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</si>
  <si>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</si>
  <si>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</si>
  <si>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</si>
  <si>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</si>
  <si>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</si>
  <si>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</si>
  <si>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</si>
  <si>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</si>
  <si>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</si>
  <si>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</si>
  <si>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</si>
  <si>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</si>
  <si>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</si>
  <si>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</si>
  <si>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</si>
  <si>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</si>
  <si>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</si>
  <si>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</si>
  <si>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</si>
  <si>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</si>
  <si>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</si>
  <si>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</si>
  <si>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</si>
  <si>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</si>
  <si>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</si>
  <si>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</si>
  <si>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</si>
  <si>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</si>
  <si>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</si>
  <si>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</si>
  <si>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</si>
  <si>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</si>
  <si>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</si>
  <si>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</si>
  <si>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</si>
  <si>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</si>
  <si>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</si>
  <si>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</si>
  <si>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</si>
  <si>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</si>
  <si>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</si>
  <si>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</si>
  <si>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</si>
  <si>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</si>
  <si>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香川県</t>
  </si>
  <si>
    <t>多目的広場地下駐車場</t>
  </si>
  <si>
    <t>法非適用</t>
  </si>
  <si>
    <t>駐車場整備事業</t>
  </si>
  <si>
    <t>-</t>
  </si>
  <si>
    <t>Ａ２Ｂ２</t>
  </si>
  <si>
    <t>該当数値なし</t>
  </si>
  <si>
    <t>届出駐車場</t>
  </si>
  <si>
    <t>地下式</t>
  </si>
  <si>
    <t>公共施設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</si>
  <si>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</si>
  <si>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</si>
  <si>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</si>
  <si>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</si>
  <si>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</si>
  <si>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</si>
  <si>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</si>
  <si>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①収益的収支比率については、地方債の償還期間のため、類似施設平均値を大幅に下回る40%前後で推移している。
②他会計補助金比率、③駐車場台数1台当たりの他会計補助金額についても、地方債の償還金を繰入金で賄っているため、類似施設平均値を大幅に上回る水準で推移している。
④売上高GOP比率については、概ね類似施設平均値を上回る水準で堅調に推移している。
⑤平成27年度のEBITDAについては、消費税の修正申告を行ったことにより、繰入金が増えたためマイナス数値となっている。</t>
    <rPh sb="1" eb="3">
      <t>シュウエキ</t>
    </rPh>
    <rPh sb="3" eb="4">
      <t>テキ</t>
    </rPh>
    <rPh sb="4" eb="6">
      <t>シュウシ</t>
    </rPh>
    <rPh sb="6" eb="8">
      <t>ヒリツ</t>
    </rPh>
    <rPh sb="14" eb="16">
      <t>チホウ</t>
    </rPh>
    <rPh sb="16" eb="17">
      <t>サイ</t>
    </rPh>
    <rPh sb="18" eb="20">
      <t>ショウカン</t>
    </rPh>
    <rPh sb="20" eb="22">
      <t>キカン</t>
    </rPh>
    <rPh sb="26" eb="28">
      <t>ルイジ</t>
    </rPh>
    <rPh sb="28" eb="30">
      <t>シセツ</t>
    </rPh>
    <rPh sb="30" eb="33">
      <t>ヘイキンチ</t>
    </rPh>
    <rPh sb="34" eb="36">
      <t>オオハバ</t>
    </rPh>
    <rPh sb="37" eb="39">
      <t>シタマワ</t>
    </rPh>
    <rPh sb="43" eb="45">
      <t>ゼンゴ</t>
    </rPh>
    <rPh sb="46" eb="48">
      <t>スイイ</t>
    </rPh>
    <rPh sb="55" eb="56">
      <t>タ</t>
    </rPh>
    <rPh sb="56" eb="58">
      <t>カイケイ</t>
    </rPh>
    <rPh sb="58" eb="61">
      <t>ホジョキン</t>
    </rPh>
    <rPh sb="61" eb="63">
      <t>ヒリツ</t>
    </rPh>
    <rPh sb="65" eb="68">
      <t>チュウシャジョウ</t>
    </rPh>
    <rPh sb="68" eb="70">
      <t>ダイスウ</t>
    </rPh>
    <rPh sb="71" eb="72">
      <t>ダイ</t>
    </rPh>
    <rPh sb="72" eb="73">
      <t>ア</t>
    </rPh>
    <rPh sb="76" eb="77">
      <t>タ</t>
    </rPh>
    <rPh sb="77" eb="79">
      <t>カイケイ</t>
    </rPh>
    <rPh sb="79" eb="82">
      <t>ホジョキン</t>
    </rPh>
    <rPh sb="82" eb="83">
      <t>ガク</t>
    </rPh>
    <rPh sb="89" eb="91">
      <t>チホウ</t>
    </rPh>
    <rPh sb="91" eb="92">
      <t>サイ</t>
    </rPh>
    <rPh sb="93" eb="95">
      <t>ショウカン</t>
    </rPh>
    <rPh sb="95" eb="96">
      <t>キン</t>
    </rPh>
    <rPh sb="97" eb="99">
      <t>クリイレ</t>
    </rPh>
    <rPh sb="99" eb="100">
      <t>キン</t>
    </rPh>
    <rPh sb="101" eb="102">
      <t>マカナ</t>
    </rPh>
    <rPh sb="109" eb="111">
      <t>ルイジ</t>
    </rPh>
    <rPh sb="111" eb="113">
      <t>シセツ</t>
    </rPh>
    <rPh sb="113" eb="116">
      <t>ヘイキンチ</t>
    </rPh>
    <rPh sb="117" eb="119">
      <t>オオハバ</t>
    </rPh>
    <rPh sb="120" eb="122">
      <t>ウワマワ</t>
    </rPh>
    <rPh sb="123" eb="125">
      <t>スイジュン</t>
    </rPh>
    <rPh sb="126" eb="128">
      <t>スイイ</t>
    </rPh>
    <rPh sb="135" eb="137">
      <t>ウリアゲ</t>
    </rPh>
    <rPh sb="137" eb="138">
      <t>タカ</t>
    </rPh>
    <rPh sb="141" eb="143">
      <t>ヒリツ</t>
    </rPh>
    <rPh sb="149" eb="150">
      <t>オオム</t>
    </rPh>
    <rPh sb="151" eb="153">
      <t>ルイジ</t>
    </rPh>
    <rPh sb="153" eb="155">
      <t>シセツ</t>
    </rPh>
    <rPh sb="155" eb="158">
      <t>ヘイキンチ</t>
    </rPh>
    <rPh sb="159" eb="161">
      <t>ウワマワ</t>
    </rPh>
    <rPh sb="162" eb="164">
      <t>スイジュン</t>
    </rPh>
    <rPh sb="165" eb="167">
      <t>ケンチョウ</t>
    </rPh>
    <rPh sb="168" eb="170">
      <t>スイイ</t>
    </rPh>
    <rPh sb="177" eb="179">
      <t>ヘイセイ</t>
    </rPh>
    <rPh sb="181" eb="183">
      <t>ネンド</t>
    </rPh>
    <rPh sb="196" eb="199">
      <t>ショウヒゼイ</t>
    </rPh>
    <rPh sb="200" eb="202">
      <t>シュウセイ</t>
    </rPh>
    <rPh sb="202" eb="204">
      <t>シンコク</t>
    </rPh>
    <rPh sb="205" eb="206">
      <t>オコナ</t>
    </rPh>
    <rPh sb="214" eb="216">
      <t>クリイレ</t>
    </rPh>
    <rPh sb="216" eb="217">
      <t>キン</t>
    </rPh>
    <rPh sb="218" eb="219">
      <t>フ</t>
    </rPh>
    <rPh sb="227" eb="229">
      <t>スウチ</t>
    </rPh>
    <phoneticPr fontId="6"/>
  </si>
  <si>
    <t>⑩企業債残高対料金収入比率については、地方債の償還が進んでいるため、漸減傾向にあるものの、以前類似施設平均値を大きく上回っている。</t>
    <rPh sb="1" eb="3">
      <t>キギョウ</t>
    </rPh>
    <rPh sb="3" eb="4">
      <t>サイ</t>
    </rPh>
    <rPh sb="4" eb="6">
      <t>ザンダカ</t>
    </rPh>
    <rPh sb="6" eb="7">
      <t>タイ</t>
    </rPh>
    <rPh sb="7" eb="9">
      <t>リョウキン</t>
    </rPh>
    <rPh sb="9" eb="11">
      <t>シュウニュウ</t>
    </rPh>
    <rPh sb="11" eb="13">
      <t>ヒリツ</t>
    </rPh>
    <rPh sb="19" eb="21">
      <t>チホウ</t>
    </rPh>
    <rPh sb="21" eb="22">
      <t>サイ</t>
    </rPh>
    <rPh sb="23" eb="25">
      <t>ショウカン</t>
    </rPh>
    <rPh sb="26" eb="27">
      <t>スス</t>
    </rPh>
    <rPh sb="34" eb="36">
      <t>ザンゲン</t>
    </rPh>
    <rPh sb="36" eb="38">
      <t>ケイコウ</t>
    </rPh>
    <rPh sb="45" eb="47">
      <t>イゼン</t>
    </rPh>
    <rPh sb="47" eb="49">
      <t>ルイジ</t>
    </rPh>
    <rPh sb="49" eb="51">
      <t>シセツ</t>
    </rPh>
    <rPh sb="51" eb="54">
      <t>ヘイキンチ</t>
    </rPh>
    <rPh sb="55" eb="56">
      <t>オオ</t>
    </rPh>
    <rPh sb="58" eb="60">
      <t>ウワマワ</t>
    </rPh>
    <phoneticPr fontId="6"/>
  </si>
  <si>
    <t>⑪稼働率について、類似施設平均値は下回るものの、直近3年間は微増傾向にあり、また、使用料収入も増加しているため、堅調と言える。</t>
    <rPh sb="1" eb="3">
      <t>カドウ</t>
    </rPh>
    <rPh sb="3" eb="4">
      <t>リツ</t>
    </rPh>
    <rPh sb="9" eb="11">
      <t>ルイジ</t>
    </rPh>
    <rPh sb="11" eb="13">
      <t>シセツ</t>
    </rPh>
    <rPh sb="13" eb="16">
      <t>ヘイキンチ</t>
    </rPh>
    <rPh sb="17" eb="19">
      <t>シタマワ</t>
    </rPh>
    <rPh sb="24" eb="26">
      <t>チョッキン</t>
    </rPh>
    <rPh sb="27" eb="29">
      <t>ネンカン</t>
    </rPh>
    <rPh sb="30" eb="32">
      <t>ビゾウ</t>
    </rPh>
    <rPh sb="32" eb="34">
      <t>ケイコウ</t>
    </rPh>
    <rPh sb="41" eb="43">
      <t>シヨウ</t>
    </rPh>
    <rPh sb="43" eb="44">
      <t>リョウ</t>
    </rPh>
    <rPh sb="44" eb="46">
      <t>シュウニュウ</t>
    </rPh>
    <rPh sb="47" eb="49">
      <t>ゾウカ</t>
    </rPh>
    <rPh sb="56" eb="58">
      <t>ケンチョウ</t>
    </rPh>
    <rPh sb="59" eb="60">
      <t>イ</t>
    </rPh>
    <phoneticPr fontId="6"/>
  </si>
  <si>
    <t>本駐車場は、サンポート高松の施設利用者の利便性向上を目的として、シンボルタワー地下駐車場とともに一体的に整備されたものであるため、稼働率や営業収益、その他指標については、サンポート施設（国際会議場やサンポートホール等）やシンボルタワーへの来館者の増減に影響を受ける傾向にある。今後は、隣地に新県立体育館が整備される計画があり、本駐車場の稼働率増加を見込んでいる。</t>
    <rPh sb="0" eb="1">
      <t>ホン</t>
    </rPh>
    <rPh sb="1" eb="4">
      <t>チュウシャジョウ</t>
    </rPh>
    <rPh sb="11" eb="13">
      <t>タカマツ</t>
    </rPh>
    <rPh sb="14" eb="16">
      <t>シセツ</t>
    </rPh>
    <rPh sb="16" eb="18">
      <t>リヨウ</t>
    </rPh>
    <rPh sb="18" eb="19">
      <t>シャ</t>
    </rPh>
    <rPh sb="20" eb="23">
      <t>リベンセイ</t>
    </rPh>
    <rPh sb="23" eb="25">
      <t>コウジョウ</t>
    </rPh>
    <rPh sb="26" eb="28">
      <t>モクテキ</t>
    </rPh>
    <rPh sb="39" eb="41">
      <t>チカ</t>
    </rPh>
    <rPh sb="41" eb="44">
      <t>チュウシャジョウ</t>
    </rPh>
    <rPh sb="48" eb="51">
      <t>イッタイテキ</t>
    </rPh>
    <rPh sb="52" eb="54">
      <t>セイビ</t>
    </rPh>
    <rPh sb="65" eb="67">
      <t>カドウ</t>
    </rPh>
    <rPh sb="67" eb="68">
      <t>リツ</t>
    </rPh>
    <rPh sb="69" eb="71">
      <t>エイギョウ</t>
    </rPh>
    <rPh sb="71" eb="73">
      <t>シュウエキ</t>
    </rPh>
    <rPh sb="76" eb="77">
      <t>タ</t>
    </rPh>
    <rPh sb="77" eb="79">
      <t>シヒョウ</t>
    </rPh>
    <rPh sb="90" eb="92">
      <t>シセツ</t>
    </rPh>
    <rPh sb="93" eb="95">
      <t>コクサイ</t>
    </rPh>
    <rPh sb="95" eb="98">
      <t>カイギジョウ</t>
    </rPh>
    <rPh sb="107" eb="108">
      <t>トウ</t>
    </rPh>
    <rPh sb="119" eb="122">
      <t>ライカンシャ</t>
    </rPh>
    <rPh sb="123" eb="125">
      <t>ゾウゲン</t>
    </rPh>
    <rPh sb="126" eb="128">
      <t>エイキョウ</t>
    </rPh>
    <rPh sb="129" eb="130">
      <t>ウ</t>
    </rPh>
    <rPh sb="132" eb="134">
      <t>ケイコウ</t>
    </rPh>
    <rPh sb="138" eb="140">
      <t>コンゴ</t>
    </rPh>
    <rPh sb="142" eb="144">
      <t>リンチ</t>
    </rPh>
    <rPh sb="145" eb="146">
      <t>シン</t>
    </rPh>
    <rPh sb="146" eb="148">
      <t>ケンリツ</t>
    </rPh>
    <rPh sb="148" eb="150">
      <t>タイイク</t>
    </rPh>
    <rPh sb="150" eb="151">
      <t>カン</t>
    </rPh>
    <rPh sb="152" eb="154">
      <t>セイビ</t>
    </rPh>
    <rPh sb="157" eb="159">
      <t>ケイカク</t>
    </rPh>
    <rPh sb="163" eb="164">
      <t>ホン</t>
    </rPh>
    <rPh sb="164" eb="167">
      <t>チュウシャジョウ</t>
    </rPh>
    <rPh sb="168" eb="171">
      <t>カドウリツ</t>
    </rPh>
    <rPh sb="171" eb="173">
      <t>ゾウカ</t>
    </rPh>
    <rPh sb="174" eb="176">
      <t>ミコ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</si>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</sst>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37.9</c:v>
                </c:pt>
                <c:pt idx="1">
                  <c:v>37.5</c:v>
                </c:pt>
                <c:pt idx="2">
                  <c:v>36.1</c:v>
                </c:pt>
                <c:pt idx="3">
                  <c:v>48</c:v>
                </c:pt>
                <c:pt idx="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171872"/>
        <c:axId val="596172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108.7</c:v>
                </c:pt>
                <c:pt idx="2">
                  <c:v>121</c:v>
                </c:pt>
                <c:pt idx="3">
                  <c:v>123.7</c:v>
                </c:pt>
                <c:pt idx="4">
                  <c:v>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171872"/>
        <c:axId val="596172264"/>
      </c:lineChart>
      <c:dateAx>
        <c:axId val="59617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6172264"/>
        <c:crosses val="autoZero"/>
        <c:auto val="1"/>
        <c:lblOffset val="100"/>
        <c:baseTimeUnit val="years"/>
      </c:dateAx>
      <c:valAx>
        <c:axId val="596172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6171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2804.5</c:v>
                </c:pt>
                <c:pt idx="1">
                  <c:v>2529.3000000000002</c:v>
                </c:pt>
                <c:pt idx="2">
                  <c:v>2314.1999999999998</c:v>
                </c:pt>
                <c:pt idx="3">
                  <c:v>1944.7</c:v>
                </c:pt>
                <c:pt idx="4">
                  <c:v>1653.1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018536"/>
        <c:axId val="31701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329.2</c:v>
                </c:pt>
                <c:pt idx="1">
                  <c:v>205.4</c:v>
                </c:pt>
                <c:pt idx="2">
                  <c:v>155</c:v>
                </c:pt>
                <c:pt idx="3">
                  <c:v>181.2</c:v>
                </c:pt>
                <c:pt idx="4">
                  <c:v>152.4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18536"/>
        <c:axId val="317018928"/>
      </c:lineChart>
      <c:dateAx>
        <c:axId val="317018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018928"/>
        <c:crosses val="autoZero"/>
        <c:auto val="1"/>
        <c:lblOffset val="100"/>
        <c:baseTimeUnit val="years"/>
      </c:dateAx>
      <c:valAx>
        <c:axId val="31701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7018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019712"/>
        <c:axId val="317020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19712"/>
        <c:axId val="317020104"/>
      </c:lineChart>
      <c:dateAx>
        <c:axId val="31701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020104"/>
        <c:crosses val="autoZero"/>
        <c:auto val="1"/>
        <c:lblOffset val="100"/>
        <c:baseTimeUnit val="years"/>
      </c:dateAx>
      <c:valAx>
        <c:axId val="317020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7019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020888"/>
        <c:axId val="31702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20888"/>
        <c:axId val="317021280"/>
      </c:lineChart>
      <c:dateAx>
        <c:axId val="317020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021280"/>
        <c:crosses val="autoZero"/>
        <c:auto val="1"/>
        <c:lblOffset val="100"/>
        <c:baseTimeUnit val="years"/>
      </c:dateAx>
      <c:valAx>
        <c:axId val="31702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7020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71.400000000000006</c:v>
                </c:pt>
                <c:pt idx="1">
                  <c:v>71</c:v>
                </c:pt>
                <c:pt idx="2">
                  <c:v>71.599999999999994</c:v>
                </c:pt>
                <c:pt idx="3">
                  <c:v>77.3</c:v>
                </c:pt>
                <c:pt idx="4">
                  <c:v>71.8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944424"/>
        <c:axId val="59994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19.5</c:v>
                </c:pt>
                <c:pt idx="2">
                  <c:v>15.7</c:v>
                </c:pt>
                <c:pt idx="3">
                  <c:v>13.8</c:v>
                </c:pt>
                <c:pt idx="4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944424"/>
        <c:axId val="599944816"/>
      </c:lineChart>
      <c:dateAx>
        <c:axId val="599944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944816"/>
        <c:crosses val="autoZero"/>
        <c:auto val="1"/>
        <c:lblOffset val="100"/>
        <c:baseTimeUnit val="years"/>
      </c:dateAx>
      <c:valAx>
        <c:axId val="59994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944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1706</c:v>
                </c:pt>
                <c:pt idx="1">
                  <c:v>1712</c:v>
                </c:pt>
                <c:pt idx="2">
                  <c:v>1792</c:v>
                </c:pt>
                <c:pt idx="3">
                  <c:v>2370</c:v>
                </c:pt>
                <c:pt idx="4">
                  <c:v>1764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945600"/>
        <c:axId val="599945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526</c:v>
                </c:pt>
                <c:pt idx="1">
                  <c:v>437</c:v>
                </c:pt>
                <c:pt idx="2">
                  <c:v>350</c:v>
                </c:pt>
                <c:pt idx="3">
                  <c:v>309</c:v>
                </c:pt>
                <c:pt idx="4">
                  <c:v>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945600"/>
        <c:axId val="599945992"/>
      </c:lineChart>
      <c:dateAx>
        <c:axId val="59994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945992"/>
        <c:crosses val="autoZero"/>
        <c:auto val="1"/>
        <c:lblOffset val="100"/>
        <c:baseTimeUnit val="years"/>
      </c:dateAx>
      <c:valAx>
        <c:axId val="599945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9945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108.9</c:v>
                </c:pt>
                <c:pt idx="1">
                  <c:v>107.9</c:v>
                </c:pt>
                <c:pt idx="2">
                  <c:v>104.6</c:v>
                </c:pt>
                <c:pt idx="3">
                  <c:v>107.9</c:v>
                </c:pt>
                <c:pt idx="4">
                  <c:v>112.3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946776"/>
        <c:axId val="59994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166.9</c:v>
                </c:pt>
                <c:pt idx="1">
                  <c:v>166.3</c:v>
                </c:pt>
                <c:pt idx="2">
                  <c:v>161.9</c:v>
                </c:pt>
                <c:pt idx="3">
                  <c:v>162.80000000000001</c:v>
                </c:pt>
                <c:pt idx="4">
                  <c:v>162.19999999999999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946776"/>
        <c:axId val="599947168"/>
      </c:lineChart>
      <c:dateAx>
        <c:axId val="599946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947168"/>
        <c:crosses val="autoZero"/>
        <c:auto val="1"/>
        <c:lblOffset val="100"/>
        <c:baseTimeUnit val="years"/>
      </c:dateAx>
      <c:valAx>
        <c:axId val="59994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946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31.7</c:v>
                </c:pt>
                <c:pt idx="1">
                  <c:v>32.6</c:v>
                </c:pt>
                <c:pt idx="2">
                  <c:v>29.5</c:v>
                </c:pt>
                <c:pt idx="3">
                  <c:v>23.5</c:v>
                </c:pt>
                <c:pt idx="4">
                  <c:v>14.1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947952"/>
        <c:axId val="58911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15.5</c:v>
                </c:pt>
                <c:pt idx="2">
                  <c:v>12.9</c:v>
                </c:pt>
                <c:pt idx="3">
                  <c:v>10.6</c:v>
                </c:pt>
                <c:pt idx="4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947952"/>
        <c:axId val="589111632"/>
      </c:lineChart>
      <c:dateAx>
        <c:axId val="59994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9111632"/>
        <c:crosses val="autoZero"/>
        <c:auto val="1"/>
        <c:lblOffset val="100"/>
        <c:baseTimeUnit val="years"/>
      </c:dateAx>
      <c:valAx>
        <c:axId val="58911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947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26005</c:v>
                </c:pt>
                <c:pt idx="1">
                  <c:v>27141</c:v>
                </c:pt>
                <c:pt idx="2">
                  <c:v>24195</c:v>
                </c:pt>
                <c:pt idx="3">
                  <c:v>-47048</c:v>
                </c:pt>
                <c:pt idx="4">
                  <c:v>12717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112416"/>
        <c:axId val="589112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12369</c:v>
                </c:pt>
                <c:pt idx="1">
                  <c:v>12227</c:v>
                </c:pt>
                <c:pt idx="2">
                  <c:v>11248</c:v>
                </c:pt>
                <c:pt idx="3">
                  <c:v>13697</c:v>
                </c:pt>
                <c:pt idx="4">
                  <c:v>15586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112416"/>
        <c:axId val="589112808"/>
      </c:lineChart>
      <c:dateAx>
        <c:axId val="58911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9112808"/>
        <c:crosses val="autoZero"/>
        <c:auto val="1"/>
        <c:lblOffset val="100"/>
        <c:baseTimeUnit val="years"/>
      </c:dateAx>
      <c:valAx>
        <c:axId val="589112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89112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香川県　多目的広場地下駐車場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Ａ２Ｂ２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134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公共施設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14056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届出駐車場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地下式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13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302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300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代行制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130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37.9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37.5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36.1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48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35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71.400000000000006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71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71.599999999999994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77.3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71.8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108.9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107.9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104.6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107.9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112.3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106.2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108.7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121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123.7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126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23.3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19.5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15.7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13.8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12.6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166.9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166.3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161.9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162.80000000000001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162.19999999999999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131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132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1706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1712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1792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2370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1764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31.7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32.6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29.5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23.5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14.1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26005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27141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24195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-47048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12717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526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437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350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309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268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13.1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15.5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12.9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10.6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13.9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12369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12227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11248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13697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15586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133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2804.5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2529.3000000000002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2314.1999999999998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1944.7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1653.1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329.2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205.4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155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181.2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152.4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370002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3</v>
      </c>
      <c r="H6" s="61" t="str">
        <f>SUBSTITUTE(H8,"　","")</f>
        <v>香川県</v>
      </c>
      <c r="I6" s="61" t="str">
        <f t="shared" si="1"/>
        <v>多目的広場地下駐車場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地下式</v>
      </c>
      <c r="R6" s="64">
        <f t="shared" si="1"/>
        <v>13</v>
      </c>
      <c r="S6" s="63" t="str">
        <f t="shared" si="1"/>
        <v>公共施設</v>
      </c>
      <c r="T6" s="63" t="str">
        <f t="shared" si="1"/>
        <v>無</v>
      </c>
      <c r="U6" s="64">
        <f t="shared" si="1"/>
        <v>14056</v>
      </c>
      <c r="V6" s="64">
        <f t="shared" si="1"/>
        <v>302</v>
      </c>
      <c r="W6" s="64">
        <f t="shared" si="1"/>
        <v>300</v>
      </c>
      <c r="X6" s="63" t="str">
        <f t="shared" si="1"/>
        <v>代行制</v>
      </c>
      <c r="Y6" s="65">
        <f>IF(Y8="-",NA(),Y8)</f>
        <v>37.9</v>
      </c>
      <c r="Z6" s="65">
        <f t="shared" ref="Z6:AH6" si="2">IF(Z8="-",NA(),Z8)</f>
        <v>37.5</v>
      </c>
      <c r="AA6" s="65">
        <f t="shared" si="2"/>
        <v>36.1</v>
      </c>
      <c r="AB6" s="65">
        <f t="shared" si="2"/>
        <v>48</v>
      </c>
      <c r="AC6" s="65">
        <f t="shared" si="2"/>
        <v>35</v>
      </c>
      <c r="AD6" s="65">
        <f t="shared" si="2"/>
        <v>106.2</v>
      </c>
      <c r="AE6" s="65">
        <f t="shared" si="2"/>
        <v>108.7</v>
      </c>
      <c r="AF6" s="65">
        <f t="shared" si="2"/>
        <v>121</v>
      </c>
      <c r="AG6" s="65">
        <f t="shared" si="2"/>
        <v>123.7</v>
      </c>
      <c r="AH6" s="65">
        <f t="shared" si="2"/>
        <v>126</v>
      </c>
      <c r="AI6" s="62" t="str">
        <f>IF(AI8="-","",IF(AI8="-","【-】","【"&amp;SUBSTITUTE(TEXT(AI8,"#,##0.0"),"-","△")&amp;"】"))</f>
        <v>【275.4】</v>
      </c>
      <c r="AJ6" s="65">
        <f>IF(AJ8="-",NA(),AJ8)</f>
        <v>71.400000000000006</v>
      </c>
      <c r="AK6" s="65">
        <f t="shared" ref="AK6:AS6" si="3">IF(AK8="-",NA(),AK8)</f>
        <v>71</v>
      </c>
      <c r="AL6" s="65">
        <f t="shared" si="3"/>
        <v>71.599999999999994</v>
      </c>
      <c r="AM6" s="65">
        <f t="shared" si="3"/>
        <v>77.3</v>
      </c>
      <c r="AN6" s="65">
        <f t="shared" si="3"/>
        <v>71.8</v>
      </c>
      <c r="AO6" s="65">
        <f t="shared" si="3"/>
        <v>23.3</v>
      </c>
      <c r="AP6" s="65">
        <f t="shared" si="3"/>
        <v>19.5</v>
      </c>
      <c r="AQ6" s="65">
        <f t="shared" si="3"/>
        <v>15.7</v>
      </c>
      <c r="AR6" s="65">
        <f t="shared" si="3"/>
        <v>13.8</v>
      </c>
      <c r="AS6" s="65">
        <f t="shared" si="3"/>
        <v>12.6</v>
      </c>
      <c r="AT6" s="62" t="str">
        <f>IF(AT8="-","",IF(AT8="-","【-】","【"&amp;SUBSTITUTE(TEXT(AT8,"#,##0.0"),"-","△")&amp;"】"))</f>
        <v>【13.3】</v>
      </c>
      <c r="AU6" s="66">
        <f>IF(AU8="-",NA(),AU8)</f>
        <v>1706</v>
      </c>
      <c r="AV6" s="66">
        <f t="shared" ref="AV6:BD6" si="4">IF(AV8="-",NA(),AV8)</f>
        <v>1712</v>
      </c>
      <c r="AW6" s="66">
        <f t="shared" si="4"/>
        <v>1792</v>
      </c>
      <c r="AX6" s="66">
        <f t="shared" si="4"/>
        <v>2370</v>
      </c>
      <c r="AY6" s="66">
        <f t="shared" si="4"/>
        <v>1764</v>
      </c>
      <c r="AZ6" s="66">
        <f t="shared" si="4"/>
        <v>526</v>
      </c>
      <c r="BA6" s="66">
        <f t="shared" si="4"/>
        <v>437</v>
      </c>
      <c r="BB6" s="66">
        <f t="shared" si="4"/>
        <v>350</v>
      </c>
      <c r="BC6" s="66">
        <f t="shared" si="4"/>
        <v>309</v>
      </c>
      <c r="BD6" s="66">
        <f t="shared" si="4"/>
        <v>268</v>
      </c>
      <c r="BE6" s="64" t="str">
        <f>IF(BE8="-","",IF(BE8="-","【-】","【"&amp;SUBSTITUTE(TEXT(BE8,"#,##0"),"-","△")&amp;"】"))</f>
        <v>【140】</v>
      </c>
      <c r="BF6" s="65">
        <f>IF(BF8="-",NA(),BF8)</f>
        <v>31.7</v>
      </c>
      <c r="BG6" s="65">
        <f t="shared" ref="BG6:BO6" si="5">IF(BG8="-",NA(),BG8)</f>
        <v>32.6</v>
      </c>
      <c r="BH6" s="65">
        <f t="shared" si="5"/>
        <v>29.5</v>
      </c>
      <c r="BI6" s="65">
        <f t="shared" si="5"/>
        <v>23.5</v>
      </c>
      <c r="BJ6" s="65">
        <f t="shared" si="5"/>
        <v>14.1</v>
      </c>
      <c r="BK6" s="65">
        <f t="shared" si="5"/>
        <v>13.1</v>
      </c>
      <c r="BL6" s="65">
        <f t="shared" si="5"/>
        <v>15.5</v>
      </c>
      <c r="BM6" s="65">
        <f t="shared" si="5"/>
        <v>12.9</v>
      </c>
      <c r="BN6" s="65">
        <f t="shared" si="5"/>
        <v>10.6</v>
      </c>
      <c r="BO6" s="65">
        <f t="shared" si="5"/>
        <v>13.9</v>
      </c>
      <c r="BP6" s="62" t="str">
        <f>IF(BP8="-","",IF(BP8="-","【-】","【"&amp;SUBSTITUTE(TEXT(BP8,"#,##0.0"),"-","△")&amp;"】"))</f>
        <v>【45.2】</v>
      </c>
      <c r="BQ6" s="66">
        <f>IF(BQ8="-",NA(),BQ8)</f>
        <v>26005</v>
      </c>
      <c r="BR6" s="66">
        <f t="shared" ref="BR6:BZ6" si="6">IF(BR8="-",NA(),BR8)</f>
        <v>27141</v>
      </c>
      <c r="BS6" s="66">
        <f t="shared" si="6"/>
        <v>24195</v>
      </c>
      <c r="BT6" s="66">
        <f t="shared" si="6"/>
        <v>-47048</v>
      </c>
      <c r="BU6" s="66">
        <f t="shared" si="6"/>
        <v>12717</v>
      </c>
      <c r="BV6" s="66">
        <f t="shared" si="6"/>
        <v>12369</v>
      </c>
      <c r="BW6" s="66">
        <f t="shared" si="6"/>
        <v>12227</v>
      </c>
      <c r="BX6" s="66">
        <f t="shared" si="6"/>
        <v>11248</v>
      </c>
      <c r="BY6" s="66">
        <f t="shared" si="6"/>
        <v>13697</v>
      </c>
      <c r="BZ6" s="66">
        <f t="shared" si="6"/>
        <v>15586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 t="str">
        <f t="shared" si="7"/>
        <v>-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2804.5</v>
      </c>
      <c r="DA6" s="65">
        <f t="shared" ref="DA6:DI6" si="8">IF(DA8="-",NA(),DA8)</f>
        <v>2529.3000000000002</v>
      </c>
      <c r="DB6" s="65">
        <f t="shared" si="8"/>
        <v>2314.1999999999998</v>
      </c>
      <c r="DC6" s="65">
        <f t="shared" si="8"/>
        <v>1944.7</v>
      </c>
      <c r="DD6" s="65">
        <f t="shared" si="8"/>
        <v>1653.1</v>
      </c>
      <c r="DE6" s="65">
        <f t="shared" si="8"/>
        <v>329.2</v>
      </c>
      <c r="DF6" s="65">
        <f t="shared" si="8"/>
        <v>205.4</v>
      </c>
      <c r="DG6" s="65">
        <f t="shared" si="8"/>
        <v>155</v>
      </c>
      <c r="DH6" s="65">
        <f t="shared" si="8"/>
        <v>181.2</v>
      </c>
      <c r="DI6" s="65">
        <f t="shared" si="8"/>
        <v>152.4</v>
      </c>
      <c r="DJ6" s="62" t="str">
        <f>IF(DJ8="-","",IF(DJ8="-","【-】","【"&amp;SUBSTITUTE(TEXT(DJ8,"#,##0.0"),"-","△")&amp;"】"))</f>
        <v>【122.6】</v>
      </c>
      <c r="DK6" s="65">
        <f>IF(DK8="-",NA(),DK8)</f>
        <v>108.9</v>
      </c>
      <c r="DL6" s="65">
        <f t="shared" ref="DL6:DT6" si="9">IF(DL8="-",NA(),DL8)</f>
        <v>107.9</v>
      </c>
      <c r="DM6" s="65">
        <f t="shared" si="9"/>
        <v>104.6</v>
      </c>
      <c r="DN6" s="65">
        <f t="shared" si="9"/>
        <v>107.9</v>
      </c>
      <c r="DO6" s="65">
        <f t="shared" si="9"/>
        <v>112.3</v>
      </c>
      <c r="DP6" s="65">
        <f t="shared" si="9"/>
        <v>166.9</v>
      </c>
      <c r="DQ6" s="65">
        <f t="shared" si="9"/>
        <v>166.3</v>
      </c>
      <c r="DR6" s="65">
        <f t="shared" si="9"/>
        <v>161.9</v>
      </c>
      <c r="DS6" s="65">
        <f t="shared" si="9"/>
        <v>162.80000000000001</v>
      </c>
      <c r="DT6" s="65">
        <f t="shared" si="9"/>
        <v>162.19999999999999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370002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3</v>
      </c>
      <c r="H7" s="61" t="str">
        <f t="shared" si="10"/>
        <v>香川県</v>
      </c>
      <c r="I7" s="61" t="str">
        <f t="shared" si="10"/>
        <v>多目的広場地下駐車場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地下式</v>
      </c>
      <c r="R7" s="64">
        <f t="shared" si="10"/>
        <v>13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14056</v>
      </c>
      <c r="V7" s="64">
        <f t="shared" si="10"/>
        <v>302</v>
      </c>
      <c r="W7" s="64">
        <f t="shared" si="10"/>
        <v>300</v>
      </c>
      <c r="X7" s="63" t="str">
        <f t="shared" si="10"/>
        <v>代行制</v>
      </c>
      <c r="Y7" s="65">
        <f>Y8</f>
        <v>37.9</v>
      </c>
      <c r="Z7" s="65">
        <f t="shared" ref="Z7:AH7" si="11">Z8</f>
        <v>37.5</v>
      </c>
      <c r="AA7" s="65">
        <f t="shared" si="11"/>
        <v>36.1</v>
      </c>
      <c r="AB7" s="65">
        <f t="shared" si="11"/>
        <v>48</v>
      </c>
      <c r="AC7" s="65">
        <f t="shared" si="11"/>
        <v>35</v>
      </c>
      <c r="AD7" s="65">
        <f t="shared" si="11"/>
        <v>106.2</v>
      </c>
      <c r="AE7" s="65">
        <f t="shared" si="11"/>
        <v>108.7</v>
      </c>
      <c r="AF7" s="65">
        <f t="shared" si="11"/>
        <v>121</v>
      </c>
      <c r="AG7" s="65">
        <f t="shared" si="11"/>
        <v>123.7</v>
      </c>
      <c r="AH7" s="65">
        <f t="shared" si="11"/>
        <v>126</v>
      </c>
      <c r="AI7" s="62"/>
      <c r="AJ7" s="65">
        <f>AJ8</f>
        <v>71.400000000000006</v>
      </c>
      <c r="AK7" s="65">
        <f t="shared" ref="AK7:AS7" si="12">AK8</f>
        <v>71</v>
      </c>
      <c r="AL7" s="65">
        <f t="shared" si="12"/>
        <v>71.599999999999994</v>
      </c>
      <c r="AM7" s="65">
        <f t="shared" si="12"/>
        <v>77.3</v>
      </c>
      <c r="AN7" s="65">
        <f t="shared" si="12"/>
        <v>71.8</v>
      </c>
      <c r="AO7" s="65">
        <f t="shared" si="12"/>
        <v>23.3</v>
      </c>
      <c r="AP7" s="65">
        <f t="shared" si="12"/>
        <v>19.5</v>
      </c>
      <c r="AQ7" s="65">
        <f t="shared" si="12"/>
        <v>15.7</v>
      </c>
      <c r="AR7" s="65">
        <f t="shared" si="12"/>
        <v>13.8</v>
      </c>
      <c r="AS7" s="65">
        <f t="shared" si="12"/>
        <v>12.6</v>
      </c>
      <c r="AT7" s="62"/>
      <c r="AU7" s="66">
        <f>AU8</f>
        <v>1706</v>
      </c>
      <c r="AV7" s="66">
        <f t="shared" ref="AV7:BD7" si="13">AV8</f>
        <v>1712</v>
      </c>
      <c r="AW7" s="66">
        <f t="shared" si="13"/>
        <v>1792</v>
      </c>
      <c r="AX7" s="66">
        <f t="shared" si="13"/>
        <v>2370</v>
      </c>
      <c r="AY7" s="66">
        <f t="shared" si="13"/>
        <v>1764</v>
      </c>
      <c r="AZ7" s="66">
        <f t="shared" si="13"/>
        <v>526</v>
      </c>
      <c r="BA7" s="66">
        <f t="shared" si="13"/>
        <v>437</v>
      </c>
      <c r="BB7" s="66">
        <f t="shared" si="13"/>
        <v>350</v>
      </c>
      <c r="BC7" s="66">
        <f t="shared" si="13"/>
        <v>309</v>
      </c>
      <c r="BD7" s="66">
        <f t="shared" si="13"/>
        <v>268</v>
      </c>
      <c r="BE7" s="64"/>
      <c r="BF7" s="65">
        <f>BF8</f>
        <v>31.7</v>
      </c>
      <c r="BG7" s="65">
        <f t="shared" ref="BG7:BO7" si="14">BG8</f>
        <v>32.6</v>
      </c>
      <c r="BH7" s="65">
        <f t="shared" si="14"/>
        <v>29.5</v>
      </c>
      <c r="BI7" s="65">
        <f t="shared" si="14"/>
        <v>23.5</v>
      </c>
      <c r="BJ7" s="65">
        <f t="shared" si="14"/>
        <v>14.1</v>
      </c>
      <c r="BK7" s="65">
        <f t="shared" si="14"/>
        <v>13.1</v>
      </c>
      <c r="BL7" s="65">
        <f t="shared" si="14"/>
        <v>15.5</v>
      </c>
      <c r="BM7" s="65">
        <f t="shared" si="14"/>
        <v>12.9</v>
      </c>
      <c r="BN7" s="65">
        <f t="shared" si="14"/>
        <v>10.6</v>
      </c>
      <c r="BO7" s="65">
        <f t="shared" si="14"/>
        <v>13.9</v>
      </c>
      <c r="BP7" s="62"/>
      <c r="BQ7" s="66">
        <f>BQ8</f>
        <v>26005</v>
      </c>
      <c r="BR7" s="66">
        <f t="shared" ref="BR7:BZ7" si="15">BR8</f>
        <v>27141</v>
      </c>
      <c r="BS7" s="66">
        <f t="shared" si="15"/>
        <v>24195</v>
      </c>
      <c r="BT7" s="66">
        <f t="shared" si="15"/>
        <v>-47048</v>
      </c>
      <c r="BU7" s="66">
        <f t="shared" si="15"/>
        <v>12717</v>
      </c>
      <c r="BV7" s="66">
        <f t="shared" si="15"/>
        <v>12369</v>
      </c>
      <c r="BW7" s="66">
        <f t="shared" si="15"/>
        <v>12227</v>
      </c>
      <c r="BX7" s="66">
        <f t="shared" si="15"/>
        <v>11248</v>
      </c>
      <c r="BY7" s="66">
        <f t="shared" si="15"/>
        <v>13697</v>
      </c>
      <c r="BZ7" s="66">
        <f t="shared" si="15"/>
        <v>15586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 t="str">
        <f>CN8</f>
        <v>-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2804.5</v>
      </c>
      <c r="DA7" s="65">
        <f t="shared" ref="DA7:DI7" si="16">DA8</f>
        <v>2529.3000000000002</v>
      </c>
      <c r="DB7" s="65">
        <f t="shared" si="16"/>
        <v>2314.1999999999998</v>
      </c>
      <c r="DC7" s="65">
        <f t="shared" si="16"/>
        <v>1944.7</v>
      </c>
      <c r="DD7" s="65">
        <f t="shared" si="16"/>
        <v>1653.1</v>
      </c>
      <c r="DE7" s="65">
        <f t="shared" si="16"/>
        <v>329.2</v>
      </c>
      <c r="DF7" s="65">
        <f t="shared" si="16"/>
        <v>205.4</v>
      </c>
      <c r="DG7" s="65">
        <f t="shared" si="16"/>
        <v>155</v>
      </c>
      <c r="DH7" s="65">
        <f t="shared" si="16"/>
        <v>181.2</v>
      </c>
      <c r="DI7" s="65">
        <f t="shared" si="16"/>
        <v>152.4</v>
      </c>
      <c r="DJ7" s="62"/>
      <c r="DK7" s="65">
        <f>DK8</f>
        <v>108.9</v>
      </c>
      <c r="DL7" s="65">
        <f t="shared" ref="DL7:DT7" si="17">DL8</f>
        <v>107.9</v>
      </c>
      <c r="DM7" s="65">
        <f t="shared" si="17"/>
        <v>104.6</v>
      </c>
      <c r="DN7" s="65">
        <f t="shared" si="17"/>
        <v>107.9</v>
      </c>
      <c r="DO7" s="65">
        <f t="shared" si="17"/>
        <v>112.3</v>
      </c>
      <c r="DP7" s="65">
        <f t="shared" si="17"/>
        <v>166.9</v>
      </c>
      <c r="DQ7" s="65">
        <f t="shared" si="17"/>
        <v>166.3</v>
      </c>
      <c r="DR7" s="65">
        <f t="shared" si="17"/>
        <v>161.9</v>
      </c>
      <c r="DS7" s="65">
        <f t="shared" si="17"/>
        <v>162.80000000000001</v>
      </c>
      <c r="DT7" s="65">
        <f t="shared" si="17"/>
        <v>162.19999999999999</v>
      </c>
      <c r="DU7" s="62"/>
    </row>
    <row r="8" spans="1:125" s="67" customFormat="1">
      <c r="A8" s="50"/>
      <c r="B8" s="68">
        <v>2016</v>
      </c>
      <c r="C8" s="68">
        <v>370002</v>
      </c>
      <c r="D8" s="68">
        <v>47</v>
      </c>
      <c r="E8" s="68">
        <v>14</v>
      </c>
      <c r="F8" s="68">
        <v>0</v>
      </c>
      <c r="G8" s="68">
        <v>3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13</v>
      </c>
      <c r="S8" s="70" t="s">
        <v>122</v>
      </c>
      <c r="T8" s="70" t="s">
        <v>123</v>
      </c>
      <c r="U8" s="71">
        <v>14056</v>
      </c>
      <c r="V8" s="71">
        <v>302</v>
      </c>
      <c r="W8" s="71">
        <v>300</v>
      </c>
      <c r="X8" s="70" t="s">
        <v>124</v>
      </c>
      <c r="Y8" s="72">
        <v>37.9</v>
      </c>
      <c r="Z8" s="72">
        <v>37.5</v>
      </c>
      <c r="AA8" s="72">
        <v>36.1</v>
      </c>
      <c r="AB8" s="72">
        <v>48</v>
      </c>
      <c r="AC8" s="72">
        <v>35</v>
      </c>
      <c r="AD8" s="72">
        <v>106.2</v>
      </c>
      <c r="AE8" s="72">
        <v>108.7</v>
      </c>
      <c r="AF8" s="72">
        <v>121</v>
      </c>
      <c r="AG8" s="72">
        <v>123.7</v>
      </c>
      <c r="AH8" s="72">
        <v>126</v>
      </c>
      <c r="AI8" s="69">
        <v>275.39999999999998</v>
      </c>
      <c r="AJ8" s="72">
        <v>71.400000000000006</v>
      </c>
      <c r="AK8" s="72">
        <v>71</v>
      </c>
      <c r="AL8" s="72">
        <v>71.599999999999994</v>
      </c>
      <c r="AM8" s="72">
        <v>77.3</v>
      </c>
      <c r="AN8" s="72">
        <v>71.8</v>
      </c>
      <c r="AO8" s="72">
        <v>23.3</v>
      </c>
      <c r="AP8" s="72">
        <v>19.5</v>
      </c>
      <c r="AQ8" s="72">
        <v>15.7</v>
      </c>
      <c r="AR8" s="72">
        <v>13.8</v>
      </c>
      <c r="AS8" s="72">
        <v>12.6</v>
      </c>
      <c r="AT8" s="69">
        <v>13.3</v>
      </c>
      <c r="AU8" s="73">
        <v>1706</v>
      </c>
      <c r="AV8" s="73">
        <v>1712</v>
      </c>
      <c r="AW8" s="73">
        <v>1792</v>
      </c>
      <c r="AX8" s="73">
        <v>2370</v>
      </c>
      <c r="AY8" s="73">
        <v>1764</v>
      </c>
      <c r="AZ8" s="73">
        <v>526</v>
      </c>
      <c r="BA8" s="73">
        <v>437</v>
      </c>
      <c r="BB8" s="73">
        <v>350</v>
      </c>
      <c r="BC8" s="73">
        <v>309</v>
      </c>
      <c r="BD8" s="73">
        <v>268</v>
      </c>
      <c r="BE8" s="73">
        <v>140</v>
      </c>
      <c r="BF8" s="72">
        <v>31.7</v>
      </c>
      <c r="BG8" s="72">
        <v>32.6</v>
      </c>
      <c r="BH8" s="72">
        <v>29.5</v>
      </c>
      <c r="BI8" s="72">
        <v>23.5</v>
      </c>
      <c r="BJ8" s="72">
        <v>14.1</v>
      </c>
      <c r="BK8" s="72">
        <v>13.1</v>
      </c>
      <c r="BL8" s="72">
        <v>15.5</v>
      </c>
      <c r="BM8" s="72">
        <v>12.9</v>
      </c>
      <c r="BN8" s="72">
        <v>10.6</v>
      </c>
      <c r="BO8" s="72">
        <v>13.9</v>
      </c>
      <c r="BP8" s="69">
        <v>45.2</v>
      </c>
      <c r="BQ8" s="73">
        <v>26005</v>
      </c>
      <c r="BR8" s="73">
        <v>27141</v>
      </c>
      <c r="BS8" s="73">
        <v>24195</v>
      </c>
      <c r="BT8" s="74">
        <v>-47048</v>
      </c>
      <c r="BU8" s="74">
        <v>12717</v>
      </c>
      <c r="BV8" s="73">
        <v>12369</v>
      </c>
      <c r="BW8" s="73">
        <v>12227</v>
      </c>
      <c r="BX8" s="73">
        <v>11248</v>
      </c>
      <c r="BY8" s="73">
        <v>13697</v>
      </c>
      <c r="BZ8" s="73">
        <v>15586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 t="s">
        <v>117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2804.5</v>
      </c>
      <c r="DA8" s="72">
        <v>2529.3000000000002</v>
      </c>
      <c r="DB8" s="72">
        <v>2314.1999999999998</v>
      </c>
      <c r="DC8" s="72">
        <v>1944.7</v>
      </c>
      <c r="DD8" s="72">
        <v>1653.1</v>
      </c>
      <c r="DE8" s="72">
        <v>329.2</v>
      </c>
      <c r="DF8" s="72">
        <v>205.4</v>
      </c>
      <c r="DG8" s="72">
        <v>155</v>
      </c>
      <c r="DH8" s="72">
        <v>181.2</v>
      </c>
      <c r="DI8" s="72">
        <v>152.4</v>
      </c>
      <c r="DJ8" s="69">
        <v>122.6</v>
      </c>
      <c r="DK8" s="72">
        <v>108.9</v>
      </c>
      <c r="DL8" s="72">
        <v>107.9</v>
      </c>
      <c r="DM8" s="72">
        <v>104.6</v>
      </c>
      <c r="DN8" s="72">
        <v>107.9</v>
      </c>
      <c r="DO8" s="72">
        <v>112.3</v>
      </c>
      <c r="DP8" s="72">
        <v>166.9</v>
      </c>
      <c r="DQ8" s="72">
        <v>166.3</v>
      </c>
      <c r="DR8" s="72">
        <v>161.9</v>
      </c>
      <c r="DS8" s="72">
        <v>162.80000000000001</v>
      </c>
      <c r="DT8" s="72">
        <v>162.19999999999999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2018-03-13T23:34:05Z</cp:lastPrinted>
  <dcterms:created xsi:type="dcterms:W3CDTF">2018-02-09T01:52:41Z</dcterms:created>
  <dcterms:modified xsi:type="dcterms:W3CDTF">2018-03-26T01:31:11Z</dcterms:modified>
  <cp:category/>
</cp:coreProperties>
</file>