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37香川県（都道府県）-\"/>
    </mc:Choice>
  </mc:AlternateContent>
  <workbookProtection workbookPassword="B319" lockStructure="1"/>
  <bookViews>
    <workbookView xWindow="0" yWindow="0" windowWidth="20496" windowHeight="7776"/>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MI76" i="4" l="1"/>
  <c r="HJ51" i="4"/>
  <c r="MA30" i="4"/>
  <c r="IT76" i="4"/>
  <c r="CS51" i="4"/>
  <c r="HJ30" i="4"/>
  <c r="CS30" i="4"/>
  <c r="BZ76" i="4"/>
  <c r="MA51" i="4"/>
  <c r="C11" i="5"/>
  <c r="D11" i="5"/>
  <c r="E11" i="5"/>
  <c r="B11" i="5"/>
  <c r="R76" i="4" l="1"/>
  <c r="JC51" i="4"/>
  <c r="KA76" i="4"/>
  <c r="EL51" i="4"/>
  <c r="JC30" i="4"/>
  <c r="GL76" i="4"/>
  <c r="U51" i="4"/>
  <c r="EL30" i="4"/>
  <c r="U30" i="4"/>
  <c r="BK76" i="4"/>
  <c r="LH51" i="4"/>
  <c r="LT76" i="4"/>
  <c r="GQ51" i="4"/>
  <c r="LH30" i="4"/>
  <c r="BZ51" i="4"/>
  <c r="GQ30" i="4"/>
  <c r="IE76" i="4"/>
  <c r="BZ30" i="4"/>
  <c r="HP76" i="4"/>
  <c r="BG30" i="4"/>
  <c r="AV76" i="4"/>
  <c r="KO51" i="4"/>
  <c r="FX51" i="4"/>
  <c r="KO30" i="4"/>
  <c r="FX30" i="4"/>
  <c r="LE76" i="4"/>
  <c r="BG51" i="4"/>
  <c r="HA76" i="4"/>
  <c r="AN51" i="4"/>
  <c r="FE30" i="4"/>
  <c r="FE51" i="4"/>
  <c r="JV30" i="4"/>
  <c r="AN30" i="4"/>
  <c r="AG76" i="4"/>
  <c r="JV51" i="4"/>
  <c r="KP76" i="4"/>
</calcChain>
</file>

<file path=xl/sharedStrings.xml><?xml version="1.0" encoding="utf-8"?>
<sst xmlns="http://schemas.openxmlformats.org/spreadsheetml/2006/main" count="301" uniqueCount="136">
  <si>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</si>
  <si>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</si>
  <si>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</si>
  <si>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</si>
  <si>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</si>
  <si>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</si>
  <si>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</si>
  <si>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</si>
  <si>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</si>
  <si>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</si>
  <si>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</si>
  <si>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</si>
  <si>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</si>
  <si>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</si>
  <si>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</si>
  <si>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</si>
  <si>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</si>
  <si>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</si>
  <si>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</si>
  <si>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</si>
  <si>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</si>
  <si>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</si>
  <si>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</si>
  <si>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</si>
  <si>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</si>
  <si>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</si>
  <si>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</si>
  <si>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</si>
  <si>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</si>
  <si>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</si>
  <si>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</si>
  <si>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</si>
  <si>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</si>
  <si>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</si>
  <si>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</si>
  <si>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</si>
  <si>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</si>
  <si>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</si>
  <si>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</si>
  <si>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</si>
  <si>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</si>
  <si>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</si>
  <si>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</si>
  <si>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</si>
  <si>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</si>
  <si>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</si>
  <si>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</si>
  <si>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</si>
  <si>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</si>
  <si>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</si>
  <si>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</si>
  <si>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</si>
  <si>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</si>
  <si>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</si>
  <si>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</si>
  <si>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</si>
  <si>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</si>
  <si>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</si>
  <si>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</si>
  <si>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</si>
  <si>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</si>
  <si>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</si>
  <si>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</si>
  <si>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</si>
  <si>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</si>
  <si>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</si>
  <si>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</si>
  <si>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</si>
  <si>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</si>
  <si>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</si>
  <si>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</si>
  <si>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</si>
  <si>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</si>
  <si>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</si>
  <si>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</si>
  <si>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</si>
  <si>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</si>
  <si>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</si>
  <si>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</si>
  <si>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</si>
  <si>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</si>
  <si>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</si>
  <si>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</si>
  <si>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</si>
  <si>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</si>
  <si>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</si>
  <si>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</si>
  <si>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</si>
  <si>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</si>
  <si>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</si>
  <si>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</si>
  <si>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</si>
  <si>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</si>
  <si>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</si>
  <si>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</si>
  <si>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</si>
  <si>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</si>
  <si>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</si>
  <si>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</si>
  <si>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</si>
  <si>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</si>
  <si>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</si>
  <si>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</si>
  <si>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</si>
  <si>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</si>
  <si>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</si>
  <si>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</si>
  <si>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</si>
  <si>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</si>
  <si>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</si>
  <si>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</si>
  <si>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</si>
  <si>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</si>
  <si>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</si>
  <si>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香川県</t>
  </si>
  <si>
    <t>高松空港県営駐車場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</si>
  <si>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</si>
  <si>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</si>
  <si>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</si>
  <si>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</si>
  <si>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</si>
  <si>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</si>
  <si>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</si>
  <si>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</si>
  <si>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</si>
  <si>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</si>
  <si>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</si>
  <si>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</si>
  <si>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</si>
  <si>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</si>
  <si>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</si>
  <si>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⑪稼働率は、開場当初は５割を切っていたものの、高松空港の利用者の増加に伴い２年連続で増加傾向にある。</t>
    <rPh sb="44" eb="46">
      <t>ケイコウ</t>
    </rPh>
    <phoneticPr fontId="6"/>
  </si>
  <si>
    <t>①収益的収支比率については、ここ２年ほど250％程度で堅調に推移している。
④売上高ＧＯＰ比率は、微減傾向にあるが、依然65％を超える高い数値となっており、類似施設平均値（約40％）を大きく上回っている。
⑤ＥＢＩＴＤＡについては、年々数値が上昇傾向にある。
※本駐車場においては、他会計からの繰入金に依らず、使用料収入のみで運営しているため、②他会計補助金比率、③駐車台数一台当たりの他会計補助金額については該当がない。</t>
    <rPh sb="1" eb="3">
      <t>シュウエキ</t>
    </rPh>
    <rPh sb="3" eb="4">
      <t>テキ</t>
    </rPh>
    <rPh sb="4" eb="6">
      <t>シュウシ</t>
    </rPh>
    <rPh sb="6" eb="8">
      <t>ヒリツ</t>
    </rPh>
    <rPh sb="17" eb="18">
      <t>ネン</t>
    </rPh>
    <rPh sb="24" eb="26">
      <t>テイド</t>
    </rPh>
    <rPh sb="27" eb="29">
      <t>ケンチョウ</t>
    </rPh>
    <rPh sb="30" eb="32">
      <t>スイイ</t>
    </rPh>
    <rPh sb="39" eb="41">
      <t>ウリアゲ</t>
    </rPh>
    <rPh sb="41" eb="42">
      <t>ダカ</t>
    </rPh>
    <rPh sb="45" eb="47">
      <t>ヒリツ</t>
    </rPh>
    <rPh sb="49" eb="51">
      <t>ビゲン</t>
    </rPh>
    <rPh sb="51" eb="53">
      <t>ケイコウ</t>
    </rPh>
    <rPh sb="58" eb="60">
      <t>イゼン</t>
    </rPh>
    <rPh sb="64" eb="65">
      <t>コ</t>
    </rPh>
    <rPh sb="67" eb="68">
      <t>タカ</t>
    </rPh>
    <rPh sb="69" eb="71">
      <t>スウチ</t>
    </rPh>
    <rPh sb="78" eb="80">
      <t>ルイジ</t>
    </rPh>
    <rPh sb="80" eb="82">
      <t>シセツ</t>
    </rPh>
    <rPh sb="82" eb="85">
      <t>ヘイキンチ</t>
    </rPh>
    <rPh sb="86" eb="87">
      <t>ヤク</t>
    </rPh>
    <rPh sb="92" eb="93">
      <t>オオ</t>
    </rPh>
    <rPh sb="95" eb="97">
      <t>ウワマワ</t>
    </rPh>
    <rPh sb="116" eb="118">
      <t>ネンネン</t>
    </rPh>
    <rPh sb="118" eb="120">
      <t>スウチ</t>
    </rPh>
    <rPh sb="121" eb="123">
      <t>ジョウショウ</t>
    </rPh>
    <rPh sb="123" eb="125">
      <t>ケイコウ</t>
    </rPh>
    <rPh sb="206" eb="208">
      <t>ガイトウ</t>
    </rPh>
    <phoneticPr fontId="6"/>
  </si>
  <si>
    <t>⑩企業債残高対料金収入比率については、整備後３年しか経過しておらず、元本の償還が始まっていないため、高い数値となっている。</t>
    <rPh sb="1" eb="3">
      <t>キギョウ</t>
    </rPh>
    <rPh sb="3" eb="4">
      <t>サイ</t>
    </rPh>
    <rPh sb="4" eb="6">
      <t>ザンダカ</t>
    </rPh>
    <rPh sb="6" eb="7">
      <t>タイ</t>
    </rPh>
    <rPh sb="7" eb="9">
      <t>リョウキン</t>
    </rPh>
    <rPh sb="9" eb="11">
      <t>シュウニュウ</t>
    </rPh>
    <rPh sb="11" eb="13">
      <t>ヒリツ</t>
    </rPh>
    <rPh sb="19" eb="21">
      <t>セイビ</t>
    </rPh>
    <rPh sb="21" eb="22">
      <t>アト</t>
    </rPh>
    <rPh sb="23" eb="24">
      <t>ネン</t>
    </rPh>
    <rPh sb="26" eb="28">
      <t>ケイカ</t>
    </rPh>
    <rPh sb="34" eb="36">
      <t>ガンポン</t>
    </rPh>
    <rPh sb="37" eb="39">
      <t>ショウカン</t>
    </rPh>
    <rPh sb="40" eb="41">
      <t>ハジ</t>
    </rPh>
    <rPh sb="50" eb="51">
      <t>タカ</t>
    </rPh>
    <rPh sb="52" eb="54">
      <t>スウチ</t>
    </rPh>
    <phoneticPr fontId="6"/>
  </si>
  <si>
    <t>　本駐車場は高松空港の利用者の利便性向上を目的として高松空港に隣接する場所に設立されたものであるため、稼働率や営業収益及び関係指標については、高松空港の利用者の増減に影響を受けやすい特性にあるが、今後も稼働率の向上や営業収益の増加により、安定的な経営が図られるよう努めたい。</t>
    <rPh sb="1" eb="2">
      <t>ホン</t>
    </rPh>
    <rPh sb="2" eb="5">
      <t>チュウシャジョウ</t>
    </rPh>
    <rPh sb="6" eb="8">
      <t>タカマツ</t>
    </rPh>
    <rPh sb="8" eb="10">
      <t>クウコウ</t>
    </rPh>
    <rPh sb="11" eb="14">
      <t>リヨウシャ</t>
    </rPh>
    <rPh sb="15" eb="18">
      <t>リベンセイ</t>
    </rPh>
    <rPh sb="18" eb="20">
      <t>コウジョウ</t>
    </rPh>
    <rPh sb="21" eb="23">
      <t>モクテキ</t>
    </rPh>
    <rPh sb="26" eb="28">
      <t>タカマツ</t>
    </rPh>
    <rPh sb="28" eb="30">
      <t>クウコウ</t>
    </rPh>
    <rPh sb="31" eb="33">
      <t>リンセツ</t>
    </rPh>
    <rPh sb="35" eb="37">
      <t>バショ</t>
    </rPh>
    <rPh sb="38" eb="40">
      <t>セツリツ</t>
    </rPh>
    <rPh sb="51" eb="53">
      <t>カドウ</t>
    </rPh>
    <rPh sb="53" eb="54">
      <t>リツ</t>
    </rPh>
    <rPh sb="55" eb="57">
      <t>エイギョウ</t>
    </rPh>
    <rPh sb="57" eb="59">
      <t>シュウエキ</t>
    </rPh>
    <rPh sb="59" eb="60">
      <t>オヨ</t>
    </rPh>
    <rPh sb="61" eb="63">
      <t>カンケイ</t>
    </rPh>
    <rPh sb="63" eb="65">
      <t>シヒョウ</t>
    </rPh>
    <rPh sb="71" eb="73">
      <t>タカマツ</t>
    </rPh>
    <rPh sb="73" eb="75">
      <t>クウコウ</t>
    </rPh>
    <rPh sb="76" eb="78">
      <t>リヨウ</t>
    </rPh>
    <rPh sb="78" eb="79">
      <t>シャ</t>
    </rPh>
    <rPh sb="80" eb="82">
      <t>ゾウゲン</t>
    </rPh>
    <rPh sb="83" eb="85">
      <t>エイキョウ</t>
    </rPh>
    <rPh sb="86" eb="87">
      <t>ウ</t>
    </rPh>
    <rPh sb="91" eb="93">
      <t>トクセイ</t>
    </rPh>
    <rPh sb="98" eb="100">
      <t>コンゴ</t>
    </rPh>
    <rPh sb="101" eb="103">
      <t>カドウ</t>
    </rPh>
    <rPh sb="103" eb="104">
      <t>リツ</t>
    </rPh>
    <rPh sb="105" eb="107">
      <t>コウジョウ</t>
    </rPh>
    <rPh sb="108" eb="110">
      <t>エイギョウ</t>
    </rPh>
    <rPh sb="110" eb="112">
      <t>シュウエキ</t>
    </rPh>
    <rPh sb="113" eb="115">
      <t>ゾウカ</t>
    </rPh>
    <rPh sb="119" eb="122">
      <t>アンテイテキ</t>
    </rPh>
    <rPh sb="123" eb="125">
      <t>ケイエイ</t>
    </rPh>
    <rPh sb="126" eb="127">
      <t>ハカ</t>
    </rPh>
    <rPh sb="132" eb="133">
      <t>ツト</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</si>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</sst>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448.8</c:v>
                </c:pt>
                <c:pt idx="3">
                  <c:v>269.5</c:v>
                </c:pt>
                <c:pt idx="4">
                  <c:v>243.8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4912840"/>
        <c:axId val="59491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4912840"/>
        <c:axId val="594913232"/>
      </c:lineChart>
      <c:dateAx>
        <c:axId val="594912840"/>
        <c:scaling>
          <c:orientation val="minMax"/>
        </c:scaling>
        <c:delete val="1"/>
        <c:axPos val="b"/>
        <c:numFmt formatCode="ge" sourceLinked="1"/>
        <c:majorTickMark val="none"/>
        <c:minorTickMark val="none"/>
        <c:tickLblPos val="none"/>
        <c:crossAx val="594913232"/>
        <c:crosses val="autoZero"/>
        <c:auto val="1"/>
        <c:lblOffset val="100"/>
        <c:baseTimeUnit val="years"/>
      </c:dateAx>
      <c:valAx>
        <c:axId val="59491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926.6</c:v>
                </c:pt>
                <c:pt idx="4">
                  <c:v>858.6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4914016"/>
        <c:axId val="59491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4914016"/>
        <c:axId val="594914408"/>
      </c:lineChart>
      <c:dateAx>
        <c:axId val="594914016"/>
        <c:scaling>
          <c:orientation val="minMax"/>
        </c:scaling>
        <c:delete val="1"/>
        <c:axPos val="b"/>
        <c:numFmt formatCode="ge" sourceLinked="1"/>
        <c:majorTickMark val="none"/>
        <c:minorTickMark val="none"/>
        <c:tickLblPos val="none"/>
        <c:crossAx val="594914408"/>
        <c:crosses val="autoZero"/>
        <c:auto val="1"/>
        <c:lblOffset val="100"/>
        <c:baseTimeUnit val="years"/>
      </c:dateAx>
      <c:valAx>
        <c:axId val="59491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9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6342304"/>
        <c:axId val="6563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6342304"/>
        <c:axId val="656342696"/>
      </c:lineChart>
      <c:dateAx>
        <c:axId val="656342304"/>
        <c:scaling>
          <c:orientation val="minMax"/>
        </c:scaling>
        <c:delete val="1"/>
        <c:axPos val="b"/>
        <c:numFmt formatCode="ge" sourceLinked="1"/>
        <c:majorTickMark val="none"/>
        <c:minorTickMark val="none"/>
        <c:tickLblPos val="none"/>
        <c:crossAx val="656342696"/>
        <c:crosses val="autoZero"/>
        <c:auto val="1"/>
        <c:lblOffset val="100"/>
        <c:baseTimeUnit val="years"/>
      </c:dateAx>
      <c:valAx>
        <c:axId val="65634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34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6343480"/>
        <c:axId val="6563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6343480"/>
        <c:axId val="656343872"/>
      </c:lineChart>
      <c:dateAx>
        <c:axId val="656343480"/>
        <c:scaling>
          <c:orientation val="minMax"/>
        </c:scaling>
        <c:delete val="1"/>
        <c:axPos val="b"/>
        <c:numFmt formatCode="ge" sourceLinked="1"/>
        <c:majorTickMark val="none"/>
        <c:minorTickMark val="none"/>
        <c:tickLblPos val="none"/>
        <c:crossAx val="656343872"/>
        <c:crosses val="autoZero"/>
        <c:auto val="1"/>
        <c:lblOffset val="100"/>
        <c:baseTimeUnit val="years"/>
      </c:dateAx>
      <c:valAx>
        <c:axId val="6563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34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6344656"/>
        <c:axId val="65634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6344656"/>
        <c:axId val="656345048"/>
      </c:lineChart>
      <c:dateAx>
        <c:axId val="656344656"/>
        <c:scaling>
          <c:orientation val="minMax"/>
        </c:scaling>
        <c:delete val="1"/>
        <c:axPos val="b"/>
        <c:numFmt formatCode="ge" sourceLinked="1"/>
        <c:majorTickMark val="none"/>
        <c:minorTickMark val="none"/>
        <c:tickLblPos val="none"/>
        <c:crossAx val="656345048"/>
        <c:crosses val="autoZero"/>
        <c:auto val="1"/>
        <c:lblOffset val="100"/>
        <c:baseTimeUnit val="years"/>
      </c:dateAx>
      <c:valAx>
        <c:axId val="65634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34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6345832"/>
        <c:axId val="6545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6345832"/>
        <c:axId val="654544992"/>
      </c:lineChart>
      <c:dateAx>
        <c:axId val="656345832"/>
        <c:scaling>
          <c:orientation val="minMax"/>
        </c:scaling>
        <c:delete val="1"/>
        <c:axPos val="b"/>
        <c:numFmt formatCode="ge" sourceLinked="1"/>
        <c:majorTickMark val="none"/>
        <c:minorTickMark val="none"/>
        <c:tickLblPos val="none"/>
        <c:crossAx val="654544992"/>
        <c:crosses val="autoZero"/>
        <c:auto val="1"/>
        <c:lblOffset val="100"/>
        <c:baseTimeUnit val="years"/>
      </c:dateAx>
      <c:valAx>
        <c:axId val="65454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34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48.7</c:v>
                </c:pt>
                <c:pt idx="3">
                  <c:v>56.7</c:v>
                </c:pt>
                <c:pt idx="4">
                  <c:v>62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54545776"/>
        <c:axId val="65454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54545776"/>
        <c:axId val="654546168"/>
      </c:lineChart>
      <c:dateAx>
        <c:axId val="654545776"/>
        <c:scaling>
          <c:orientation val="minMax"/>
        </c:scaling>
        <c:delete val="1"/>
        <c:axPos val="b"/>
        <c:numFmt formatCode="ge" sourceLinked="1"/>
        <c:majorTickMark val="none"/>
        <c:minorTickMark val="none"/>
        <c:tickLblPos val="none"/>
        <c:crossAx val="654546168"/>
        <c:crosses val="autoZero"/>
        <c:auto val="1"/>
        <c:lblOffset val="100"/>
        <c:baseTimeUnit val="years"/>
      </c:dateAx>
      <c:valAx>
        <c:axId val="65454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54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77.7</c:v>
                </c:pt>
                <c:pt idx="3">
                  <c:v>68.900000000000006</c:v>
                </c:pt>
                <c:pt idx="4">
                  <c:v>65.8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54546952"/>
        <c:axId val="65454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54546952"/>
        <c:axId val="654547344"/>
      </c:lineChart>
      <c:dateAx>
        <c:axId val="654546952"/>
        <c:scaling>
          <c:orientation val="minMax"/>
        </c:scaling>
        <c:delete val="1"/>
        <c:axPos val="b"/>
        <c:numFmt formatCode="ge" sourceLinked="1"/>
        <c:majorTickMark val="none"/>
        <c:minorTickMark val="none"/>
        <c:tickLblPos val="none"/>
        <c:crossAx val="654547344"/>
        <c:crosses val="autoZero"/>
        <c:auto val="1"/>
        <c:lblOffset val="100"/>
        <c:baseTimeUnit val="years"/>
      </c:dateAx>
      <c:valAx>
        <c:axId val="65454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54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2651</c:v>
                </c:pt>
                <c:pt idx="3">
                  <c:v>5729</c:v>
                </c:pt>
                <c:pt idx="4">
                  <c:v>5905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54548128"/>
        <c:axId val="65454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54548128"/>
        <c:axId val="654548520"/>
      </c:lineChart>
      <c:dateAx>
        <c:axId val="654548128"/>
        <c:scaling>
          <c:orientation val="minMax"/>
        </c:scaling>
        <c:delete val="1"/>
        <c:axPos val="b"/>
        <c:numFmt formatCode="ge" sourceLinked="1"/>
        <c:majorTickMark val="none"/>
        <c:minorTickMark val="none"/>
        <c:tickLblPos val="none"/>
        <c:crossAx val="654548520"/>
        <c:crosses val="autoZero"/>
        <c:auto val="1"/>
        <c:lblOffset val="100"/>
        <c:baseTimeUnit val="years"/>
      </c:dateAx>
      <c:valAx>
        <c:axId val="65454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45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香川県　高松空港県営駐車場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6128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150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f>データ!AA7</f>
        <v>448.8</v>
      </c>
      <c r="BH31" s="117"/>
      <c r="BI31" s="117"/>
      <c r="BJ31" s="117"/>
      <c r="BK31" s="117"/>
      <c r="BL31" s="117"/>
      <c r="BM31" s="117"/>
      <c r="BN31" s="117"/>
      <c r="BO31" s="117"/>
      <c r="BP31" s="117"/>
      <c r="BQ31" s="117"/>
      <c r="BR31" s="117"/>
      <c r="BS31" s="117"/>
      <c r="BT31" s="117"/>
      <c r="BU31" s="117"/>
      <c r="BV31" s="117"/>
      <c r="BW31" s="117"/>
      <c r="BX31" s="117"/>
      <c r="BY31" s="117"/>
      <c r="BZ31" s="117">
        <f>データ!AB7</f>
        <v>269.5</v>
      </c>
      <c r="CA31" s="117"/>
      <c r="CB31" s="117"/>
      <c r="CC31" s="117"/>
      <c r="CD31" s="117"/>
      <c r="CE31" s="117"/>
      <c r="CF31" s="117"/>
      <c r="CG31" s="117"/>
      <c r="CH31" s="117"/>
      <c r="CI31" s="117"/>
      <c r="CJ31" s="117"/>
      <c r="CK31" s="117"/>
      <c r="CL31" s="117"/>
      <c r="CM31" s="117"/>
      <c r="CN31" s="117"/>
      <c r="CO31" s="117"/>
      <c r="CP31" s="117"/>
      <c r="CQ31" s="117"/>
      <c r="CR31" s="117"/>
      <c r="CS31" s="117">
        <f>データ!AC7</f>
        <v>243.8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f>データ!DM7</f>
        <v>48.7</v>
      </c>
      <c r="KP31" s="119"/>
      <c r="KQ31" s="119"/>
      <c r="KR31" s="119"/>
      <c r="KS31" s="119"/>
      <c r="KT31" s="119"/>
      <c r="KU31" s="119"/>
      <c r="KV31" s="119"/>
      <c r="KW31" s="119"/>
      <c r="KX31" s="119"/>
      <c r="KY31" s="119"/>
      <c r="KZ31" s="119"/>
      <c r="LA31" s="119"/>
      <c r="LB31" s="119"/>
      <c r="LC31" s="119"/>
      <c r="LD31" s="119"/>
      <c r="LE31" s="119"/>
      <c r="LF31" s="119"/>
      <c r="LG31" s="120"/>
      <c r="LH31" s="118">
        <f>データ!DN7</f>
        <v>56.7</v>
      </c>
      <c r="LI31" s="119"/>
      <c r="LJ31" s="119"/>
      <c r="LK31" s="119"/>
      <c r="LL31" s="119"/>
      <c r="LM31" s="119"/>
      <c r="LN31" s="119"/>
      <c r="LO31" s="119"/>
      <c r="LP31" s="119"/>
      <c r="LQ31" s="119"/>
      <c r="LR31" s="119"/>
      <c r="LS31" s="119"/>
      <c r="LT31" s="119"/>
      <c r="LU31" s="119"/>
      <c r="LV31" s="119"/>
      <c r="LW31" s="119"/>
      <c r="LX31" s="119"/>
      <c r="LY31" s="119"/>
      <c r="LZ31" s="120"/>
      <c r="MA31" s="118">
        <f>データ!DO7</f>
        <v>62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f>データ!BH7</f>
        <v>77.7</v>
      </c>
      <c r="FY52" s="117"/>
      <c r="FZ52" s="117"/>
      <c r="GA52" s="117"/>
      <c r="GB52" s="117"/>
      <c r="GC52" s="117"/>
      <c r="GD52" s="117"/>
      <c r="GE52" s="117"/>
      <c r="GF52" s="117"/>
      <c r="GG52" s="117"/>
      <c r="GH52" s="117"/>
      <c r="GI52" s="117"/>
      <c r="GJ52" s="117"/>
      <c r="GK52" s="117"/>
      <c r="GL52" s="117"/>
      <c r="GM52" s="117"/>
      <c r="GN52" s="117"/>
      <c r="GO52" s="117"/>
      <c r="GP52" s="117"/>
      <c r="GQ52" s="117">
        <f>データ!BI7</f>
        <v>68.900000000000006</v>
      </c>
      <c r="GR52" s="117"/>
      <c r="GS52" s="117"/>
      <c r="GT52" s="117"/>
      <c r="GU52" s="117"/>
      <c r="GV52" s="117"/>
      <c r="GW52" s="117"/>
      <c r="GX52" s="117"/>
      <c r="GY52" s="117"/>
      <c r="GZ52" s="117"/>
      <c r="HA52" s="117"/>
      <c r="HB52" s="117"/>
      <c r="HC52" s="117"/>
      <c r="HD52" s="117"/>
      <c r="HE52" s="117"/>
      <c r="HF52" s="117"/>
      <c r="HG52" s="117"/>
      <c r="HH52" s="117"/>
      <c r="HI52" s="117"/>
      <c r="HJ52" s="117">
        <f>データ!BJ7</f>
        <v>65.8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f>データ!BS7</f>
        <v>2651</v>
      </c>
      <c r="KP52" s="125"/>
      <c r="KQ52" s="125"/>
      <c r="KR52" s="125"/>
      <c r="KS52" s="125"/>
      <c r="KT52" s="125"/>
      <c r="KU52" s="125"/>
      <c r="KV52" s="125"/>
      <c r="KW52" s="125"/>
      <c r="KX52" s="125"/>
      <c r="KY52" s="125"/>
      <c r="KZ52" s="125"/>
      <c r="LA52" s="125"/>
      <c r="LB52" s="125"/>
      <c r="LC52" s="125"/>
      <c r="LD52" s="125"/>
      <c r="LE52" s="125"/>
      <c r="LF52" s="125"/>
      <c r="LG52" s="125"/>
      <c r="LH52" s="125">
        <f>データ!BT7</f>
        <v>5729</v>
      </c>
      <c r="LI52" s="125"/>
      <c r="LJ52" s="125"/>
      <c r="LK52" s="125"/>
      <c r="LL52" s="125"/>
      <c r="LM52" s="125"/>
      <c r="LN52" s="125"/>
      <c r="LO52" s="125"/>
      <c r="LP52" s="125"/>
      <c r="LQ52" s="125"/>
      <c r="LR52" s="125"/>
      <c r="LS52" s="125"/>
      <c r="LT52" s="125"/>
      <c r="LU52" s="125"/>
      <c r="LV52" s="125"/>
      <c r="LW52" s="125"/>
      <c r="LX52" s="125"/>
      <c r="LY52" s="125"/>
      <c r="LZ52" s="125"/>
      <c r="MA52" s="125">
        <f>データ!BU7</f>
        <v>5905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926.6</v>
      </c>
      <c r="LU77" s="119"/>
      <c r="LV77" s="119"/>
      <c r="LW77" s="119"/>
      <c r="LX77" s="119"/>
      <c r="LY77" s="119"/>
      <c r="LZ77" s="119"/>
      <c r="MA77" s="119"/>
      <c r="MB77" s="119"/>
      <c r="MC77" s="119"/>
      <c r="MD77" s="119"/>
      <c r="ME77" s="119"/>
      <c r="MF77" s="119"/>
      <c r="MG77" s="119"/>
      <c r="MH77" s="120"/>
      <c r="MI77" s="118">
        <f>データ!DD7</f>
        <v>858.6</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370002</v>
      </c>
      <c r="D6" s="61">
        <f t="shared" si="1"/>
        <v>47</v>
      </c>
      <c r="E6" s="61">
        <f t="shared" si="1"/>
        <v>14</v>
      </c>
      <c r="F6" s="61">
        <f t="shared" si="1"/>
        <v>0</v>
      </c>
      <c r="G6" s="61">
        <f t="shared" si="1"/>
        <v>4</v>
      </c>
      <c r="H6" s="61" t="str">
        <f>SUBSTITUTE(H8,"　","")</f>
        <v>香川県</v>
      </c>
      <c r="I6" s="61" t="str">
        <f t="shared" si="1"/>
        <v>高松空港県営駐車場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2</v>
      </c>
      <c r="S6" s="63" t="str">
        <f t="shared" si="1"/>
        <v>公共施設</v>
      </c>
      <c r="T6" s="63" t="str">
        <f t="shared" si="1"/>
        <v>無</v>
      </c>
      <c r="U6" s="64">
        <f t="shared" si="1"/>
        <v>6128</v>
      </c>
      <c r="V6" s="64">
        <f t="shared" si="1"/>
        <v>150</v>
      </c>
      <c r="W6" s="64">
        <f t="shared" si="1"/>
        <v>150</v>
      </c>
      <c r="X6" s="63" t="str">
        <f t="shared" si="1"/>
        <v>導入なし</v>
      </c>
      <c r="Y6" s="65" t="e">
        <f>IF(Y8="-",NA(),Y8)</f>
        <v>#N/A</v>
      </c>
      <c r="Z6" s="65" t="e">
        <f t="shared" ref="Z6:AH6" si="2">IF(Z8="-",NA(),Z8)</f>
        <v>#N/A</v>
      </c>
      <c r="AA6" s="65">
        <f t="shared" si="2"/>
        <v>448.8</v>
      </c>
      <c r="AB6" s="65">
        <f t="shared" si="2"/>
        <v>269.5</v>
      </c>
      <c r="AC6" s="65">
        <f t="shared" si="2"/>
        <v>243.8</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t="e">
        <f t="shared" ref="AK6:AS6" si="3">IF(AK8="-",NA(),AK8)</f>
        <v>#N/A</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t="e">
        <f t="shared" ref="AV6:BD6" si="4">IF(AV8="-",NA(),AV8)</f>
        <v>#N/A</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t="e">
        <f>IF(BF8="-",NA(),BF8)</f>
        <v>#N/A</v>
      </c>
      <c r="BG6" s="65" t="e">
        <f t="shared" ref="BG6:BO6" si="5">IF(BG8="-",NA(),BG8)</f>
        <v>#N/A</v>
      </c>
      <c r="BH6" s="65">
        <f t="shared" si="5"/>
        <v>77.7</v>
      </c>
      <c r="BI6" s="65">
        <f t="shared" si="5"/>
        <v>68.900000000000006</v>
      </c>
      <c r="BJ6" s="65">
        <f t="shared" si="5"/>
        <v>65.8</v>
      </c>
      <c r="BK6" s="65">
        <f t="shared" si="5"/>
        <v>38.799999999999997</v>
      </c>
      <c r="BL6" s="65">
        <f t="shared" si="5"/>
        <v>37.6</v>
      </c>
      <c r="BM6" s="65">
        <f t="shared" si="5"/>
        <v>37.700000000000003</v>
      </c>
      <c r="BN6" s="65">
        <f t="shared" si="5"/>
        <v>38.5</v>
      </c>
      <c r="BO6" s="65">
        <f t="shared" si="5"/>
        <v>37.6</v>
      </c>
      <c r="BP6" s="62" t="str">
        <f>IF(BP8="-","",IF(BP8="-","【-】","【"&amp;SUBSTITUTE(TEXT(BP8,"#,##0.0"),"-","△")&amp;"】"))</f>
        <v>【45.2】</v>
      </c>
      <c r="BQ6" s="66" t="e">
        <f>IF(BQ8="-",NA(),BQ8)</f>
        <v>#N/A</v>
      </c>
      <c r="BR6" s="66" t="e">
        <f t="shared" ref="BR6:BZ6" si="6">IF(BR8="-",NA(),BR8)</f>
        <v>#N/A</v>
      </c>
      <c r="BS6" s="66">
        <f t="shared" si="6"/>
        <v>2651</v>
      </c>
      <c r="BT6" s="66">
        <f t="shared" si="6"/>
        <v>5729</v>
      </c>
      <c r="BU6" s="66">
        <f t="shared" si="6"/>
        <v>5905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926.6</v>
      </c>
      <c r="DD6" s="65">
        <f t="shared" si="8"/>
        <v>858.6</v>
      </c>
      <c r="DE6" s="65">
        <f t="shared" si="8"/>
        <v>44.3</v>
      </c>
      <c r="DF6" s="65">
        <f t="shared" si="8"/>
        <v>76</v>
      </c>
      <c r="DG6" s="65">
        <f t="shared" si="8"/>
        <v>59.3</v>
      </c>
      <c r="DH6" s="65">
        <f t="shared" si="8"/>
        <v>88.6</v>
      </c>
      <c r="DI6" s="65">
        <f t="shared" si="8"/>
        <v>72.2</v>
      </c>
      <c r="DJ6" s="62" t="str">
        <f>IF(DJ8="-","",IF(DJ8="-","【-】","【"&amp;SUBSTITUTE(TEXT(DJ8,"#,##0.0"),"-","△")&amp;"】"))</f>
        <v>【122.6】</v>
      </c>
      <c r="DK6" s="65" t="e">
        <f>IF(DK8="-",NA(),DK8)</f>
        <v>#N/A</v>
      </c>
      <c r="DL6" s="65" t="e">
        <f t="shared" ref="DL6:DT6" si="9">IF(DL8="-",NA(),DL8)</f>
        <v>#N/A</v>
      </c>
      <c r="DM6" s="65">
        <f t="shared" si="9"/>
        <v>48.7</v>
      </c>
      <c r="DN6" s="65">
        <f t="shared" si="9"/>
        <v>56.7</v>
      </c>
      <c r="DO6" s="65">
        <f t="shared" si="9"/>
        <v>62</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370002</v>
      </c>
      <c r="D7" s="61">
        <f t="shared" si="10"/>
        <v>47</v>
      </c>
      <c r="E7" s="61">
        <f t="shared" si="10"/>
        <v>14</v>
      </c>
      <c r="F7" s="61">
        <f t="shared" si="10"/>
        <v>0</v>
      </c>
      <c r="G7" s="61">
        <f t="shared" si="10"/>
        <v>4</v>
      </c>
      <c r="H7" s="61" t="str">
        <f t="shared" si="10"/>
        <v>香川県</v>
      </c>
      <c r="I7" s="61" t="str">
        <f t="shared" si="10"/>
        <v>高松空港県営駐車場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2</v>
      </c>
      <c r="S7" s="63" t="str">
        <f t="shared" si="10"/>
        <v>公共施設</v>
      </c>
      <c r="T7" s="63" t="str">
        <f t="shared" si="10"/>
        <v>無</v>
      </c>
      <c r="U7" s="64">
        <f t="shared" si="10"/>
        <v>6128</v>
      </c>
      <c r="V7" s="64">
        <f t="shared" si="10"/>
        <v>150</v>
      </c>
      <c r="W7" s="64">
        <f t="shared" si="10"/>
        <v>150</v>
      </c>
      <c r="X7" s="63" t="str">
        <f t="shared" si="10"/>
        <v>導入なし</v>
      </c>
      <c r="Y7" s="65" t="str">
        <f>Y8</f>
        <v>-</v>
      </c>
      <c r="Z7" s="65" t="str">
        <f t="shared" ref="Z7:AH7" si="11">Z8</f>
        <v>-</v>
      </c>
      <c r="AA7" s="65">
        <f t="shared" si="11"/>
        <v>448.8</v>
      </c>
      <c r="AB7" s="65">
        <f t="shared" si="11"/>
        <v>269.5</v>
      </c>
      <c r="AC7" s="65">
        <f t="shared" si="11"/>
        <v>243.8</v>
      </c>
      <c r="AD7" s="65">
        <f t="shared" si="11"/>
        <v>356.8</v>
      </c>
      <c r="AE7" s="65">
        <f t="shared" si="11"/>
        <v>366.4</v>
      </c>
      <c r="AF7" s="65">
        <f t="shared" si="11"/>
        <v>317.5</v>
      </c>
      <c r="AG7" s="65">
        <f t="shared" si="11"/>
        <v>467.9</v>
      </c>
      <c r="AH7" s="65">
        <f t="shared" si="11"/>
        <v>385.1</v>
      </c>
      <c r="AI7" s="62"/>
      <c r="AJ7" s="65" t="str">
        <f>AJ8</f>
        <v>-</v>
      </c>
      <c r="AK7" s="65" t="str">
        <f t="shared" ref="AK7:AS7" si="12">AK8</f>
        <v>-</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t="str">
        <f>AU8</f>
        <v>-</v>
      </c>
      <c r="AV7" s="66" t="str">
        <f t="shared" ref="AV7:BD7" si="13">AV8</f>
        <v>-</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t="str">
        <f>BF8</f>
        <v>-</v>
      </c>
      <c r="BG7" s="65" t="str">
        <f t="shared" ref="BG7:BO7" si="14">BG8</f>
        <v>-</v>
      </c>
      <c r="BH7" s="65">
        <f t="shared" si="14"/>
        <v>77.7</v>
      </c>
      <c r="BI7" s="65">
        <f t="shared" si="14"/>
        <v>68.900000000000006</v>
      </c>
      <c r="BJ7" s="65">
        <f t="shared" si="14"/>
        <v>65.8</v>
      </c>
      <c r="BK7" s="65">
        <f t="shared" si="14"/>
        <v>38.799999999999997</v>
      </c>
      <c r="BL7" s="65">
        <f t="shared" si="14"/>
        <v>37.6</v>
      </c>
      <c r="BM7" s="65">
        <f t="shared" si="14"/>
        <v>37.700000000000003</v>
      </c>
      <c r="BN7" s="65">
        <f t="shared" si="14"/>
        <v>38.5</v>
      </c>
      <c r="BO7" s="65">
        <f t="shared" si="14"/>
        <v>37.6</v>
      </c>
      <c r="BP7" s="62"/>
      <c r="BQ7" s="66" t="str">
        <f>BQ8</f>
        <v>-</v>
      </c>
      <c r="BR7" s="66" t="str">
        <f t="shared" ref="BR7:BZ7" si="15">BR8</f>
        <v>-</v>
      </c>
      <c r="BS7" s="66">
        <f t="shared" si="15"/>
        <v>2651</v>
      </c>
      <c r="BT7" s="66">
        <f t="shared" si="15"/>
        <v>5729</v>
      </c>
      <c r="BU7" s="66">
        <f t="shared" si="15"/>
        <v>5905</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f t="shared" si="16"/>
        <v>0</v>
      </c>
      <c r="DC7" s="65">
        <f t="shared" si="16"/>
        <v>926.6</v>
      </c>
      <c r="DD7" s="65">
        <f t="shared" si="16"/>
        <v>858.6</v>
      </c>
      <c r="DE7" s="65">
        <f t="shared" si="16"/>
        <v>44.3</v>
      </c>
      <c r="DF7" s="65">
        <f t="shared" si="16"/>
        <v>76</v>
      </c>
      <c r="DG7" s="65">
        <f t="shared" si="16"/>
        <v>59.3</v>
      </c>
      <c r="DH7" s="65">
        <f t="shared" si="16"/>
        <v>88.6</v>
      </c>
      <c r="DI7" s="65">
        <f t="shared" si="16"/>
        <v>72.2</v>
      </c>
      <c r="DJ7" s="62"/>
      <c r="DK7" s="65" t="str">
        <f>DK8</f>
        <v>-</v>
      </c>
      <c r="DL7" s="65" t="str">
        <f t="shared" ref="DL7:DT7" si="17">DL8</f>
        <v>-</v>
      </c>
      <c r="DM7" s="65">
        <f t="shared" si="17"/>
        <v>48.7</v>
      </c>
      <c r="DN7" s="65">
        <f t="shared" si="17"/>
        <v>56.7</v>
      </c>
      <c r="DO7" s="65">
        <f t="shared" si="17"/>
        <v>62</v>
      </c>
      <c r="DP7" s="65">
        <f t="shared" si="17"/>
        <v>182.5</v>
      </c>
      <c r="DQ7" s="65">
        <f t="shared" si="17"/>
        <v>181</v>
      </c>
      <c r="DR7" s="65">
        <f t="shared" si="17"/>
        <v>182.1</v>
      </c>
      <c r="DS7" s="65">
        <f t="shared" si="17"/>
        <v>184.8</v>
      </c>
      <c r="DT7" s="65">
        <f t="shared" si="17"/>
        <v>182.5</v>
      </c>
      <c r="DU7" s="62"/>
    </row>
    <row r="8" spans="1:125" s="67" customFormat="1">
      <c r="A8" s="50"/>
      <c r="B8" s="68">
        <v>2016</v>
      </c>
      <c r="C8" s="68">
        <v>370002</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2</v>
      </c>
      <c r="S8" s="70" t="s">
        <v>123</v>
      </c>
      <c r="T8" s="70" t="s">
        <v>124</v>
      </c>
      <c r="U8" s="71">
        <v>6128</v>
      </c>
      <c r="V8" s="71">
        <v>150</v>
      </c>
      <c r="W8" s="71">
        <v>150</v>
      </c>
      <c r="X8" s="70" t="s">
        <v>125</v>
      </c>
      <c r="Y8" s="72" t="s">
        <v>118</v>
      </c>
      <c r="Z8" s="72" t="s">
        <v>118</v>
      </c>
      <c r="AA8" s="72">
        <v>448.8</v>
      </c>
      <c r="AB8" s="72">
        <v>269.5</v>
      </c>
      <c r="AC8" s="72">
        <v>243.8</v>
      </c>
      <c r="AD8" s="72">
        <v>356.8</v>
      </c>
      <c r="AE8" s="72">
        <v>366.4</v>
      </c>
      <c r="AF8" s="72">
        <v>317.5</v>
      </c>
      <c r="AG8" s="72">
        <v>467.9</v>
      </c>
      <c r="AH8" s="72">
        <v>385.1</v>
      </c>
      <c r="AI8" s="69">
        <v>275.39999999999998</v>
      </c>
      <c r="AJ8" s="72" t="s">
        <v>118</v>
      </c>
      <c r="AK8" s="72" t="s">
        <v>118</v>
      </c>
      <c r="AL8" s="72">
        <v>0</v>
      </c>
      <c r="AM8" s="72">
        <v>0</v>
      </c>
      <c r="AN8" s="72">
        <v>0</v>
      </c>
      <c r="AO8" s="72">
        <v>9</v>
      </c>
      <c r="AP8" s="72">
        <v>10</v>
      </c>
      <c r="AQ8" s="72">
        <v>11</v>
      </c>
      <c r="AR8" s="72">
        <v>9.5</v>
      </c>
      <c r="AS8" s="72">
        <v>9.9</v>
      </c>
      <c r="AT8" s="69">
        <v>13.3</v>
      </c>
      <c r="AU8" s="73" t="s">
        <v>118</v>
      </c>
      <c r="AV8" s="73" t="s">
        <v>118</v>
      </c>
      <c r="AW8" s="73">
        <v>0</v>
      </c>
      <c r="AX8" s="73">
        <v>0</v>
      </c>
      <c r="AY8" s="73">
        <v>0</v>
      </c>
      <c r="AZ8" s="73">
        <v>19</v>
      </c>
      <c r="BA8" s="73">
        <v>55</v>
      </c>
      <c r="BB8" s="73">
        <v>60</v>
      </c>
      <c r="BC8" s="73">
        <v>60</v>
      </c>
      <c r="BD8" s="73">
        <v>55</v>
      </c>
      <c r="BE8" s="73">
        <v>140</v>
      </c>
      <c r="BF8" s="72" t="s">
        <v>118</v>
      </c>
      <c r="BG8" s="72" t="s">
        <v>118</v>
      </c>
      <c r="BH8" s="72">
        <v>77.7</v>
      </c>
      <c r="BI8" s="72">
        <v>68.900000000000006</v>
      </c>
      <c r="BJ8" s="72">
        <v>65.8</v>
      </c>
      <c r="BK8" s="72">
        <v>38.799999999999997</v>
      </c>
      <c r="BL8" s="72">
        <v>37.6</v>
      </c>
      <c r="BM8" s="72">
        <v>37.700000000000003</v>
      </c>
      <c r="BN8" s="72">
        <v>38.5</v>
      </c>
      <c r="BO8" s="72">
        <v>37.6</v>
      </c>
      <c r="BP8" s="69">
        <v>45.2</v>
      </c>
      <c r="BQ8" s="73" t="s">
        <v>118</v>
      </c>
      <c r="BR8" s="73" t="s">
        <v>118</v>
      </c>
      <c r="BS8" s="73">
        <v>2651</v>
      </c>
      <c r="BT8" s="74">
        <v>5729</v>
      </c>
      <c r="BU8" s="74">
        <v>5905</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t="s">
        <v>118</v>
      </c>
      <c r="CO8" s="72" t="s">
        <v>118</v>
      </c>
      <c r="CP8" s="72" t="s">
        <v>118</v>
      </c>
      <c r="CQ8" s="72" t="s">
        <v>118</v>
      </c>
      <c r="CR8" s="72" t="s">
        <v>118</v>
      </c>
      <c r="CS8" s="72" t="s">
        <v>118</v>
      </c>
      <c r="CT8" s="72" t="s">
        <v>118</v>
      </c>
      <c r="CU8" s="72" t="s">
        <v>118</v>
      </c>
      <c r="CV8" s="72" t="s">
        <v>118</v>
      </c>
      <c r="CW8" s="72" t="s">
        <v>118</v>
      </c>
      <c r="CX8" s="72" t="s">
        <v>118</v>
      </c>
      <c r="CY8" s="69" t="s">
        <v>118</v>
      </c>
      <c r="CZ8" s="72" t="s">
        <v>118</v>
      </c>
      <c r="DA8" s="72" t="s">
        <v>118</v>
      </c>
      <c r="DB8" s="72">
        <v>0</v>
      </c>
      <c r="DC8" s="72">
        <v>926.6</v>
      </c>
      <c r="DD8" s="72">
        <v>858.6</v>
      </c>
      <c r="DE8" s="72">
        <v>44.3</v>
      </c>
      <c r="DF8" s="72">
        <v>76</v>
      </c>
      <c r="DG8" s="72">
        <v>59.3</v>
      </c>
      <c r="DH8" s="72">
        <v>88.6</v>
      </c>
      <c r="DI8" s="72">
        <v>72.2</v>
      </c>
      <c r="DJ8" s="69">
        <v>122.6</v>
      </c>
      <c r="DK8" s="72" t="s">
        <v>118</v>
      </c>
      <c r="DL8" s="72" t="s">
        <v>118</v>
      </c>
      <c r="DM8" s="72">
        <v>48.7</v>
      </c>
      <c r="DN8" s="72">
        <v>56.7</v>
      </c>
      <c r="DO8" s="72">
        <v>62</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2018-02-09T01:52:42Z</dcterms:created>
  <dcterms:modified xsi:type="dcterms:W3CDTF">2018-03-26T01:31:23Z</dcterms:modified>
  <cp:category/>
</cp:coreProperties>
</file>