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14神奈川県横浜市-\"/>
    </mc:Choice>
  </mc:AlternateContent>
  <workbookProtection workbookAlgorithmName="SHA-512" workbookHashValue="QAKHJtqjGN9EC32JFFi68mbjkuGLlGtOFDXLmjg35Z0uc0irr5ovsXOrugESDukpnRV79fT/jBSYRgZEiRLUmA==" workbookSaltValue="dYAHKXYId88vyLfg8Isjnw==" workbookSpinCount="100000" lockStructure="1"/>
  <bookViews>
    <workbookView xWindow="0" yWindow="0" windowWidth="14748" windowHeight="960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BZ51" i="4"/>
  <c r="BZ30" i="4"/>
  <c r="LT76" i="4"/>
  <c r="GQ51" i="4"/>
  <c r="LH30" i="4"/>
  <c r="IE76" i="4"/>
  <c r="GQ30" i="4"/>
  <c r="HP76" i="4"/>
  <c r="BG51" i="4"/>
  <c r="BG30" i="4"/>
  <c r="KO30" i="4"/>
  <c r="AV76" i="4"/>
  <c r="KO51" i="4"/>
  <c r="LE76" i="4"/>
  <c r="FX51" i="4"/>
  <c r="FX30" i="4"/>
  <c r="HA76" i="4"/>
  <c r="AN51" i="4"/>
  <c r="FE30" i="4"/>
  <c r="KP76" i="4"/>
  <c r="AN30" i="4"/>
  <c r="AG76" i="4"/>
  <c r="FE51" i="4"/>
  <c r="JV30" i="4"/>
  <c r="JV51" i="4"/>
  <c r="R76" i="4"/>
  <c r="KA76" i="4"/>
  <c r="EL51" i="4"/>
  <c r="JC30" i="4"/>
  <c r="U30" i="4"/>
  <c r="JC51" i="4"/>
  <c r="GL76" i="4"/>
  <c r="U51" i="4"/>
  <c r="EL30" i="4"/>
</calcChain>
</file>

<file path=xl/sharedStrings.xml><?xml version="1.0" encoding="utf-8"?>
<sst xmlns="http://schemas.openxmlformats.org/spreadsheetml/2006/main" count="286" uniqueCount="134">
  <si>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</si>
  <si>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</si>
  <si>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</si>
  <si>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</si>
  <si>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</si>
  <si>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</si>
  <si>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</si>
  <si>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</si>
  <si>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</si>
  <si>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</si>
  <si>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</si>
  <si>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</si>
  <si>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</si>
  <si>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</si>
  <si>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</si>
  <si>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</si>
  <si>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</si>
  <si>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</si>
  <si>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</si>
  <si>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</si>
  <si>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</si>
  <si>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</si>
  <si>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</si>
  <si>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</si>
  <si>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</si>
  <si>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</si>
  <si>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</si>
  <si>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</si>
  <si>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</si>
  <si>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</si>
  <si>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</si>
  <si>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</si>
  <si>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</si>
  <si>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</si>
  <si>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</si>
  <si>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</si>
  <si>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</si>
  <si>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</si>
  <si>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</si>
  <si>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</si>
  <si>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</si>
  <si>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</si>
  <si>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</si>
  <si>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</si>
  <si>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</si>
  <si>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</si>
  <si>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</si>
  <si>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</si>
  <si>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</si>
  <si>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</si>
  <si>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</si>
  <si>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</si>
  <si>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</si>
  <si>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</si>
  <si>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</si>
  <si>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</si>
  <si>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</si>
  <si>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</si>
  <si>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</si>
  <si>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</si>
  <si>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</si>
  <si>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</si>
  <si>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</si>
  <si>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</si>
  <si>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</si>
  <si>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</si>
  <si>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</si>
  <si>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</si>
  <si>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</si>
  <si>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</si>
  <si>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</si>
  <si>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</si>
  <si>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</si>
  <si>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</si>
  <si>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</si>
  <si>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</si>
  <si>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</si>
  <si>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</si>
  <si>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</si>
  <si>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</si>
  <si>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</si>
  <si>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</si>
  <si>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</si>
  <si>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</si>
  <si>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</si>
  <si>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</si>
  <si>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</si>
  <si>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</si>
  <si>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</si>
  <si>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</si>
  <si>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</si>
  <si>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</si>
  <si>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</si>
  <si>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</si>
  <si>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</si>
  <si>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</si>
  <si>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</si>
  <si>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</si>
  <si>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</si>
  <si>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</si>
  <si>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</si>
  <si>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</si>
  <si>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</si>
  <si>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</si>
  <si>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</si>
  <si>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</si>
  <si>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</si>
  <si>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</si>
  <si>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</si>
  <si>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</si>
  <si>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</si>
  <si>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</si>
  <si>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</si>
  <si>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神奈川県　横浜市</t>
  </si>
  <si>
    <t>日本大通り地下駐車場</t>
  </si>
  <si>
    <t>法非適用</t>
  </si>
  <si>
    <t>駐車場整備事業</t>
  </si>
  <si>
    <t>-</t>
  </si>
  <si>
    <t>Ａ２Ｂ２</t>
  </si>
  <si>
    <t>該当数値なし</t>
  </si>
  <si>
    <t>その他駐車場</t>
  </si>
  <si>
    <t>地下式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</si>
  <si>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</si>
  <si>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</si>
  <si>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</si>
  <si>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</si>
  <si>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</si>
  <si>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</si>
  <si>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</si>
  <si>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本駐車場は供用開始から年数を経ており、「⑧設備投資見込み額」にあるとおり、今後施設の改良・修繕費等が見込まれます。</t>
    <rPh sb="6" eb="8">
      <t>キョウヨウ</t>
    </rPh>
    <rPh sb="8" eb="10">
      <t>カイシ</t>
    </rPh>
    <rPh sb="12" eb="14">
      <t>ネンスウ</t>
    </rPh>
    <rPh sb="15" eb="16">
      <t>ヘ</t>
    </rPh>
    <rPh sb="22" eb="24">
      <t>セツビ</t>
    </rPh>
    <rPh sb="24" eb="26">
      <t>トウシ</t>
    </rPh>
    <rPh sb="26" eb="28">
      <t>ミコ</t>
    </rPh>
    <rPh sb="29" eb="30">
      <t>ガク</t>
    </rPh>
    <rPh sb="38" eb="40">
      <t>コンゴ</t>
    </rPh>
    <rPh sb="40" eb="42">
      <t>シセツ</t>
    </rPh>
    <rPh sb="43" eb="45">
      <t>カイリョウ</t>
    </rPh>
    <rPh sb="46" eb="49">
      <t>シュウゼンヒ</t>
    </rPh>
    <rPh sb="49" eb="50">
      <t>ナド</t>
    </rPh>
    <rPh sb="51" eb="53">
      <t>ミコ</t>
    </rPh>
    <phoneticPr fontId="6"/>
  </si>
  <si>
    <r>
      <t>　本駐車場の利用状況は「３利用の状況　⑪稼働率」にある通り、多少の増減はありますが、稼働率は</t>
    </r>
    <r>
      <rPr>
        <sz val="11"/>
        <rFont val="ＭＳ ゴシック"/>
        <family val="3"/>
        <charset val="128"/>
      </rPr>
      <t>横ばいの傾向となっています。</t>
    </r>
    <r>
      <rPr>
        <sz val="11"/>
        <color theme="1"/>
        <rFont val="ＭＳ ゴシック"/>
        <family val="3"/>
        <charset val="128"/>
      </rPr>
      <t xml:space="preserve">
　</t>
    </r>
    <rPh sb="1" eb="2">
      <t>ホン</t>
    </rPh>
    <rPh sb="2" eb="5">
      <t>チュウシャジョウ</t>
    </rPh>
    <rPh sb="6" eb="8">
      <t>リヨウ</t>
    </rPh>
    <rPh sb="8" eb="10">
      <t>ジョウキョウ</t>
    </rPh>
    <rPh sb="13" eb="15">
      <t>リヨウ</t>
    </rPh>
    <rPh sb="16" eb="18">
      <t>ジョウキョウ</t>
    </rPh>
    <rPh sb="20" eb="22">
      <t>カドウ</t>
    </rPh>
    <rPh sb="22" eb="23">
      <t>リツ</t>
    </rPh>
    <rPh sb="27" eb="28">
      <t>トオ</t>
    </rPh>
    <rPh sb="30" eb="32">
      <t>タショウ</t>
    </rPh>
    <rPh sb="33" eb="35">
      <t>ゾウゲン</t>
    </rPh>
    <rPh sb="42" eb="44">
      <t>カドウ</t>
    </rPh>
    <rPh sb="44" eb="45">
      <t>リツ</t>
    </rPh>
    <rPh sb="46" eb="47">
      <t>ヨコ</t>
    </rPh>
    <rPh sb="50" eb="52">
      <t>ケイコウ</t>
    </rPh>
    <phoneticPr fontId="6"/>
  </si>
  <si>
    <t>非設置</t>
    <rPh sb="0" eb="1">
      <t>ヒ</t>
    </rPh>
    <rPh sb="1" eb="3">
      <t>セッチ</t>
    </rPh>
    <phoneticPr fontId="6"/>
  </si>
  <si>
    <t>　「④売上高ＧＯＰ比率」及び「➄EBITDA」の数値が示すように、地方債の償還を除いた収益の状況については、多少の増減はありますが、横ばい傾向となっています。
　駐車料金については、道路法第24条の2第1項及び第2項に基づき、本市の条例・規則で決めることになっており、その範囲の中でできる工夫をしながら、利用の増進を図っています。</t>
    <rPh sb="3" eb="5">
      <t>ウリアゲ</t>
    </rPh>
    <rPh sb="5" eb="6">
      <t>ダカ</t>
    </rPh>
    <rPh sb="9" eb="11">
      <t>ヒリツ</t>
    </rPh>
    <rPh sb="12" eb="13">
      <t>オヨ</t>
    </rPh>
    <rPh sb="24" eb="26">
      <t>スウチ</t>
    </rPh>
    <rPh sb="27" eb="28">
      <t>シメ</t>
    </rPh>
    <rPh sb="33" eb="36">
      <t>チホウサイ</t>
    </rPh>
    <rPh sb="37" eb="39">
      <t>ショウカン</t>
    </rPh>
    <rPh sb="40" eb="41">
      <t>ノゾ</t>
    </rPh>
    <rPh sb="43" eb="45">
      <t>シュウエキ</t>
    </rPh>
    <rPh sb="46" eb="48">
      <t>ジョウキョウ</t>
    </rPh>
    <rPh sb="54" eb="56">
      <t>タショウ</t>
    </rPh>
    <rPh sb="57" eb="59">
      <t>ゾウゲン</t>
    </rPh>
    <rPh sb="66" eb="67">
      <t>ヨコ</t>
    </rPh>
    <rPh sb="69" eb="71">
      <t>ケイコウ</t>
    </rPh>
    <phoneticPr fontId="6"/>
  </si>
  <si>
    <t>　本駐車場の状況については、「①収益的収支比率」が低く、「②他会計補助金比率」及び「③駐車台数一台当たりの他会計補助金額」では高い数値が示されています。これは地方債の償還について、他会計からの繰入金を充当していることによります。
　本駐車場については、地方債の償還が終了するまでは、収益の状況等は現状と同様に推移すると見込まれます。　</t>
    <rPh sb="116" eb="117">
      <t>ホン</t>
    </rPh>
    <rPh sb="117" eb="120">
      <t>チュウシャジョウ</t>
    </rPh>
    <rPh sb="126" eb="129">
      <t>チホウサイ</t>
    </rPh>
    <rPh sb="130" eb="132">
      <t>ショウカン</t>
    </rPh>
    <rPh sb="133" eb="135">
      <t>シュウリョウ</t>
    </rPh>
    <rPh sb="141" eb="143">
      <t>シュウエキ</t>
    </rPh>
    <rPh sb="144" eb="146">
      <t>ジョウキョウ</t>
    </rPh>
    <rPh sb="146" eb="147">
      <t>ナド</t>
    </rPh>
    <rPh sb="148" eb="150">
      <t>ゲンジョウ</t>
    </rPh>
    <rPh sb="151" eb="153">
      <t>ドウヨウ</t>
    </rPh>
    <rPh sb="154" eb="156">
      <t>スイイ</t>
    </rPh>
    <rPh sb="159" eb="161">
      <t>ミコ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</si>
</sst>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8" fillId="5" borderId="9" xfId="1" applyFont="1" applyFill="1" applyBorder="1" applyAlignment="1" applyProtection="1">
      <alignment horizontal="left" vertical="top" wrapText="1"/>
      <protection locked="0"/>
    </xf>
    <xf numFmtId="0" fontId="18" fillId="5" borderId="0" xfId="1" applyFont="1" applyFill="1" applyBorder="1" applyAlignment="1" applyProtection="1">
      <alignment horizontal="left" vertical="top" wrapText="1"/>
      <protection locked="0"/>
    </xf>
    <xf numFmtId="0" fontId="18" fillId="5" borderId="10" xfId="1" applyFont="1" applyFill="1" applyBorder="1" applyAlignment="1" applyProtection="1">
      <alignment horizontal="left" vertical="top" wrapText="1"/>
      <protection locked="0"/>
    </xf>
    <xf numFmtId="0" fontId="18" fillId="5" borderId="11" xfId="1" applyFont="1" applyFill="1" applyBorder="1" applyAlignment="1" applyProtection="1">
      <alignment horizontal="left" vertical="top" wrapText="1"/>
      <protection locked="0"/>
    </xf>
    <xf numFmtId="0" fontId="18" fillId="5" borderId="1" xfId="1" applyFont="1" applyFill="1" applyBorder="1" applyAlignment="1" applyProtection="1">
      <alignment horizontal="left" vertical="top" wrapText="1"/>
      <protection locked="0"/>
    </xf>
    <xf numFmtId="0" fontId="18" fillId="5" borderId="12" xfId="1" applyFont="1" applyFill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45.6</c:v>
                </c:pt>
                <c:pt idx="2">
                  <c:v>41.3</c:v>
                </c:pt>
                <c:pt idx="3">
                  <c:v>45.3</c:v>
                </c:pt>
                <c:pt idx="4">
                  <c:v>41.9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67040"/>
        <c:axId val="596245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67040"/>
        <c:axId val="596245688"/>
      </c:lineChart>
      <c:dateAx>
        <c:axId val="59866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245688"/>
        <c:crosses val="autoZero"/>
        <c:auto val="1"/>
        <c:lblOffset val="100"/>
        <c:baseTimeUnit val="years"/>
      </c:dateAx>
      <c:valAx>
        <c:axId val="596245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66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46472"/>
        <c:axId val="59624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46472"/>
        <c:axId val="596246864"/>
      </c:lineChart>
      <c:dateAx>
        <c:axId val="59624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246864"/>
        <c:crosses val="autoZero"/>
        <c:auto val="1"/>
        <c:lblOffset val="100"/>
        <c:baseTimeUnit val="years"/>
      </c:dateAx>
      <c:valAx>
        <c:axId val="59624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246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47648"/>
        <c:axId val="59624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47648"/>
        <c:axId val="596248040"/>
      </c:lineChart>
      <c:dateAx>
        <c:axId val="59624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248040"/>
        <c:crosses val="autoZero"/>
        <c:auto val="1"/>
        <c:lblOffset val="100"/>
        <c:baseTimeUnit val="years"/>
      </c:dateAx>
      <c:valAx>
        <c:axId val="59624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247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48824"/>
        <c:axId val="59624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48824"/>
        <c:axId val="596249216"/>
      </c:lineChart>
      <c:dateAx>
        <c:axId val="59624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249216"/>
        <c:crosses val="autoZero"/>
        <c:auto val="1"/>
        <c:lblOffset val="100"/>
        <c:baseTimeUnit val="years"/>
      </c:dateAx>
      <c:valAx>
        <c:axId val="59624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248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58.6</c:v>
                </c:pt>
                <c:pt idx="2">
                  <c:v>63.7</c:v>
                </c:pt>
                <c:pt idx="3">
                  <c:v>58.3</c:v>
                </c:pt>
                <c:pt idx="4">
                  <c:v>59.3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50000"/>
        <c:axId val="59625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50000"/>
        <c:axId val="596250392"/>
      </c:lineChart>
      <c:dateAx>
        <c:axId val="59625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250392"/>
        <c:crosses val="autoZero"/>
        <c:auto val="1"/>
        <c:lblOffset val="100"/>
        <c:baseTimeUnit val="years"/>
      </c:dateAx>
      <c:valAx>
        <c:axId val="59625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250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3053</c:v>
                </c:pt>
                <c:pt idx="1">
                  <c:v>2481</c:v>
                </c:pt>
                <c:pt idx="2">
                  <c:v>2843</c:v>
                </c:pt>
                <c:pt idx="3">
                  <c:v>2481</c:v>
                </c:pt>
                <c:pt idx="4">
                  <c:v>2605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51176"/>
        <c:axId val="59625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51176"/>
        <c:axId val="596251568"/>
      </c:lineChart>
      <c:dateAx>
        <c:axId val="596251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251568"/>
        <c:crosses val="autoZero"/>
        <c:auto val="1"/>
        <c:lblOffset val="100"/>
        <c:baseTimeUnit val="years"/>
      </c:dateAx>
      <c:valAx>
        <c:axId val="59625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6251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66.5</c:v>
                </c:pt>
                <c:pt idx="2">
                  <c:v>65.5</c:v>
                </c:pt>
                <c:pt idx="3">
                  <c:v>73.5</c:v>
                </c:pt>
                <c:pt idx="4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14800"/>
        <c:axId val="65737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14800"/>
        <c:axId val="657376296"/>
      </c:lineChart>
      <c:dateAx>
        <c:axId val="59491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376296"/>
        <c:crosses val="autoZero"/>
        <c:auto val="1"/>
        <c:lblOffset val="100"/>
        <c:baseTimeUnit val="years"/>
      </c:dateAx>
      <c:valAx>
        <c:axId val="65737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491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-0.3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-0.4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377080"/>
        <c:axId val="65737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377080"/>
        <c:axId val="657377472"/>
      </c:lineChart>
      <c:dateAx>
        <c:axId val="657377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377472"/>
        <c:crosses val="autoZero"/>
        <c:auto val="1"/>
        <c:lblOffset val="100"/>
        <c:baseTimeUnit val="years"/>
      </c:dateAx>
      <c:valAx>
        <c:axId val="65737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377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-19707</c:v>
                </c:pt>
                <c:pt idx="1">
                  <c:v>13051</c:v>
                </c:pt>
                <c:pt idx="2">
                  <c:v>6187</c:v>
                </c:pt>
                <c:pt idx="3">
                  <c:v>6941</c:v>
                </c:pt>
                <c:pt idx="4">
                  <c:v>-11535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378256"/>
        <c:axId val="657378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378256"/>
        <c:axId val="657378648"/>
      </c:lineChart>
      <c:dateAx>
        <c:axId val="65737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378648"/>
        <c:crosses val="autoZero"/>
        <c:auto val="1"/>
        <c:lblOffset val="100"/>
        <c:baseTimeUnit val="years"/>
      </c:dateAx>
      <c:valAx>
        <c:axId val="657378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7378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</row>
    <row r="3" spans="1:382" ht="9.75" customHeight="1">
      <c r="A3" s="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3"/>
      <c r="JT3" s="143"/>
      <c r="JU3" s="143"/>
      <c r="JV3" s="143"/>
      <c r="JW3" s="143"/>
      <c r="JX3" s="143"/>
      <c r="JY3" s="143"/>
      <c r="JZ3" s="143"/>
      <c r="KA3" s="143"/>
      <c r="KB3" s="143"/>
      <c r="KC3" s="143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3"/>
      <c r="LC3" s="143"/>
      <c r="LD3" s="143"/>
      <c r="LE3" s="143"/>
      <c r="LF3" s="143"/>
      <c r="LG3" s="143"/>
      <c r="LH3" s="143"/>
      <c r="LI3" s="143"/>
      <c r="LJ3" s="143"/>
      <c r="LK3" s="143"/>
      <c r="LL3" s="143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3"/>
      <c r="ML3" s="143"/>
      <c r="MM3" s="143"/>
      <c r="MN3" s="143"/>
      <c r="MO3" s="143"/>
      <c r="MP3" s="143"/>
      <c r="MQ3" s="143"/>
      <c r="MR3" s="143"/>
      <c r="MS3" s="143"/>
      <c r="MT3" s="143"/>
      <c r="MU3" s="143"/>
      <c r="MV3" s="143"/>
      <c r="MW3" s="143"/>
      <c r="MX3" s="143"/>
      <c r="MY3" s="143"/>
      <c r="MZ3" s="143"/>
      <c r="NA3" s="143"/>
      <c r="NB3" s="143"/>
      <c r="NC3" s="143"/>
      <c r="ND3" s="143"/>
      <c r="NE3" s="143"/>
      <c r="NF3" s="143"/>
      <c r="NG3" s="143"/>
      <c r="NH3" s="143"/>
      <c r="NI3" s="143"/>
      <c r="NJ3" s="143"/>
      <c r="NK3" s="143"/>
      <c r="NL3" s="143"/>
      <c r="NM3" s="143"/>
      <c r="NN3" s="143"/>
      <c r="NO3" s="143"/>
      <c r="NP3" s="143"/>
      <c r="NQ3" s="143"/>
      <c r="NR3" s="143"/>
    </row>
    <row r="4" spans="1:382" ht="9.75" customHeight="1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44" t="str">
        <f>データ!H6&amp;"　"&amp;データ!I6</f>
        <v>神奈川県横浜市　日本大通り地下駐車場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6" t="s">
        <v>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8"/>
      <c r="AQ7" s="136" t="s">
        <v>2</v>
      </c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8"/>
      <c r="CF7" s="136" t="s">
        <v>3</v>
      </c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8"/>
      <c r="DU7" s="145" t="s">
        <v>4</v>
      </c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39" t="s">
        <v>5</v>
      </c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9" t="s">
        <v>6</v>
      </c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39"/>
      <c r="IT7" s="139"/>
      <c r="IU7" s="139"/>
      <c r="IV7" s="139"/>
      <c r="IW7" s="139"/>
      <c r="IX7" s="139"/>
      <c r="IY7" s="139"/>
      <c r="IZ7" s="139"/>
      <c r="JA7" s="139"/>
      <c r="JB7" s="139"/>
      <c r="JC7" s="139"/>
      <c r="JD7" s="139"/>
      <c r="JE7" s="139"/>
      <c r="JF7" s="139"/>
      <c r="JG7" s="139"/>
      <c r="JH7" s="139"/>
      <c r="JI7" s="139"/>
      <c r="JJ7" s="139"/>
      <c r="JK7" s="139"/>
      <c r="JL7" s="139"/>
      <c r="JM7" s="139"/>
      <c r="JN7" s="139"/>
      <c r="JO7" s="139"/>
      <c r="JP7" s="139"/>
      <c r="JQ7" s="139" t="s">
        <v>7</v>
      </c>
      <c r="JR7" s="139"/>
      <c r="JS7" s="139"/>
      <c r="JT7" s="139"/>
      <c r="JU7" s="139"/>
      <c r="JV7" s="139"/>
      <c r="JW7" s="139"/>
      <c r="JX7" s="139"/>
      <c r="JY7" s="139"/>
      <c r="JZ7" s="139"/>
      <c r="KA7" s="139"/>
      <c r="KB7" s="139"/>
      <c r="KC7" s="139"/>
      <c r="KD7" s="139"/>
      <c r="KE7" s="139"/>
      <c r="KF7" s="139"/>
      <c r="KG7" s="139"/>
      <c r="KH7" s="139"/>
      <c r="KI7" s="139"/>
      <c r="KJ7" s="139"/>
      <c r="KK7" s="139"/>
      <c r="KL7" s="139"/>
      <c r="KM7" s="139"/>
      <c r="KN7" s="139"/>
      <c r="KO7" s="139"/>
      <c r="KP7" s="139"/>
      <c r="KQ7" s="139"/>
      <c r="KR7" s="139"/>
      <c r="KS7" s="139"/>
      <c r="KT7" s="139"/>
      <c r="KU7" s="139"/>
      <c r="KV7" s="139"/>
      <c r="KW7" s="139"/>
      <c r="KX7" s="139"/>
      <c r="KY7" s="139"/>
      <c r="KZ7" s="139"/>
      <c r="LA7" s="139"/>
      <c r="LB7" s="139"/>
      <c r="LC7" s="139"/>
      <c r="LD7" s="139"/>
      <c r="LE7" s="139"/>
      <c r="LF7" s="139"/>
      <c r="LG7" s="139"/>
      <c r="LH7" s="139"/>
      <c r="LI7" s="139"/>
      <c r="LJ7" s="139" t="s">
        <v>8</v>
      </c>
      <c r="LK7" s="139"/>
      <c r="LL7" s="139"/>
      <c r="LM7" s="139"/>
      <c r="LN7" s="139"/>
      <c r="LO7" s="139"/>
      <c r="LP7" s="139"/>
      <c r="LQ7" s="139"/>
      <c r="LR7" s="139"/>
      <c r="LS7" s="139"/>
      <c r="LT7" s="139"/>
      <c r="LU7" s="139"/>
      <c r="LV7" s="139"/>
      <c r="LW7" s="139"/>
      <c r="LX7" s="139"/>
      <c r="LY7" s="139"/>
      <c r="LZ7" s="139"/>
      <c r="MA7" s="139"/>
      <c r="MB7" s="139"/>
      <c r="MC7" s="139"/>
      <c r="MD7" s="139"/>
      <c r="ME7" s="139"/>
      <c r="MF7" s="139"/>
      <c r="MG7" s="139"/>
      <c r="MH7" s="139"/>
      <c r="MI7" s="139"/>
      <c r="MJ7" s="139"/>
      <c r="MK7" s="139"/>
      <c r="ML7" s="139"/>
      <c r="MM7" s="139"/>
      <c r="MN7" s="139"/>
      <c r="MO7" s="139"/>
      <c r="MP7" s="139"/>
      <c r="MQ7" s="139"/>
      <c r="MR7" s="139"/>
      <c r="MS7" s="139"/>
      <c r="MT7" s="139"/>
      <c r="MU7" s="139"/>
      <c r="MV7" s="139"/>
      <c r="MW7" s="139"/>
      <c r="MX7" s="139"/>
      <c r="MY7" s="139"/>
      <c r="MZ7" s="139"/>
      <c r="NA7" s="139"/>
      <c r="NB7" s="139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Ａ２Ｂ２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40" t="s">
        <v>131</v>
      </c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30" t="str">
        <f>データ!S7</f>
        <v>無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7576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4"/>
      <c r="ND8" s="134" t="s">
        <v>10</v>
      </c>
      <c r="NE8" s="135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6" t="s">
        <v>12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8"/>
      <c r="AQ9" s="136" t="s">
        <v>13</v>
      </c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8"/>
      <c r="CF9" s="136" t="s">
        <v>14</v>
      </c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8"/>
      <c r="DU9" s="139" t="s">
        <v>15</v>
      </c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9" t="s">
        <v>16</v>
      </c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  <c r="IW9" s="139"/>
      <c r="IX9" s="139"/>
      <c r="IY9" s="139"/>
      <c r="IZ9" s="139"/>
      <c r="JA9" s="139"/>
      <c r="JB9" s="139"/>
      <c r="JC9" s="139"/>
      <c r="JD9" s="139"/>
      <c r="JE9" s="139"/>
      <c r="JF9" s="139"/>
      <c r="JG9" s="139"/>
      <c r="JH9" s="139"/>
      <c r="JI9" s="139"/>
      <c r="JJ9" s="139"/>
      <c r="JK9" s="139"/>
      <c r="JL9" s="139"/>
      <c r="JM9" s="139"/>
      <c r="JN9" s="139"/>
      <c r="JO9" s="139"/>
      <c r="JP9" s="139"/>
      <c r="JQ9" s="139" t="s">
        <v>17</v>
      </c>
      <c r="JR9" s="139"/>
      <c r="JS9" s="139"/>
      <c r="JT9" s="139"/>
      <c r="JU9" s="139"/>
      <c r="JV9" s="139"/>
      <c r="JW9" s="139"/>
      <c r="JX9" s="139"/>
      <c r="JY9" s="139"/>
      <c r="JZ9" s="139"/>
      <c r="KA9" s="139"/>
      <c r="KB9" s="139"/>
      <c r="KC9" s="139"/>
      <c r="KD9" s="139"/>
      <c r="KE9" s="139"/>
      <c r="KF9" s="139"/>
      <c r="KG9" s="139"/>
      <c r="KH9" s="139"/>
      <c r="KI9" s="139"/>
      <c r="KJ9" s="139"/>
      <c r="KK9" s="139"/>
      <c r="KL9" s="139"/>
      <c r="KM9" s="139"/>
      <c r="KN9" s="139"/>
      <c r="KO9" s="139"/>
      <c r="KP9" s="139"/>
      <c r="KQ9" s="139"/>
      <c r="KR9" s="139"/>
      <c r="KS9" s="139"/>
      <c r="KT9" s="139"/>
      <c r="KU9" s="139"/>
      <c r="KV9" s="139"/>
      <c r="KW9" s="139"/>
      <c r="KX9" s="139"/>
      <c r="KY9" s="139"/>
      <c r="KZ9" s="139"/>
      <c r="LA9" s="139"/>
      <c r="LB9" s="139"/>
      <c r="LC9" s="139"/>
      <c r="LD9" s="139"/>
      <c r="LE9" s="139"/>
      <c r="LF9" s="139"/>
      <c r="LG9" s="139"/>
      <c r="LH9" s="139"/>
      <c r="LI9" s="139"/>
      <c r="LJ9" s="139" t="s">
        <v>18</v>
      </c>
      <c r="LK9" s="139"/>
      <c r="LL9" s="139"/>
      <c r="LM9" s="139"/>
      <c r="LN9" s="139"/>
      <c r="LO9" s="139"/>
      <c r="LP9" s="139"/>
      <c r="LQ9" s="139"/>
      <c r="LR9" s="139"/>
      <c r="LS9" s="139"/>
      <c r="LT9" s="139"/>
      <c r="LU9" s="139"/>
      <c r="LV9" s="139"/>
      <c r="LW9" s="139"/>
      <c r="LX9" s="139"/>
      <c r="LY9" s="139"/>
      <c r="LZ9" s="139"/>
      <c r="MA9" s="139"/>
      <c r="MB9" s="139"/>
      <c r="MC9" s="139"/>
      <c r="MD9" s="139"/>
      <c r="ME9" s="139"/>
      <c r="MF9" s="139"/>
      <c r="MG9" s="139"/>
      <c r="MH9" s="139"/>
      <c r="MI9" s="139"/>
      <c r="MJ9" s="139"/>
      <c r="MK9" s="139"/>
      <c r="ML9" s="139"/>
      <c r="MM9" s="139"/>
      <c r="MN9" s="139"/>
      <c r="MO9" s="139"/>
      <c r="MP9" s="139"/>
      <c r="MQ9" s="139"/>
      <c r="MR9" s="139"/>
      <c r="MS9" s="139"/>
      <c r="MT9" s="139"/>
      <c r="MU9" s="139"/>
      <c r="MV9" s="139"/>
      <c r="MW9" s="139"/>
      <c r="MX9" s="139"/>
      <c r="MY9" s="139"/>
      <c r="MZ9" s="139"/>
      <c r="NA9" s="139"/>
      <c r="NB9" s="139"/>
      <c r="NC9" s="4"/>
      <c r="ND9" s="141" t="s">
        <v>19</v>
      </c>
      <c r="NE9" s="142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23" t="str">
        <f>データ!O7</f>
        <v>該当数値なし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5"/>
      <c r="AQ10" s="126" t="str">
        <f>データ!P7</f>
        <v>その他駐車場</v>
      </c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8"/>
      <c r="CF10" s="126" t="str">
        <f>データ!Q7</f>
        <v>地下式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15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9">
        <f>データ!V7</f>
        <v>200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500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2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32" t="s">
        <v>23</v>
      </c>
      <c r="NE11" s="132"/>
      <c r="NF11" s="132"/>
      <c r="NG11" s="132"/>
      <c r="NH11" s="132"/>
      <c r="NI11" s="132"/>
      <c r="NJ11" s="132"/>
      <c r="NK11" s="132"/>
      <c r="NL11" s="132"/>
      <c r="NM11" s="132"/>
      <c r="NN11" s="132"/>
      <c r="NO11" s="132"/>
      <c r="NP11" s="132"/>
      <c r="NQ11" s="132"/>
      <c r="NR11" s="132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32"/>
      <c r="NE12" s="132"/>
      <c r="NF12" s="132"/>
      <c r="NG12" s="132"/>
      <c r="NH12" s="132"/>
      <c r="NI12" s="132"/>
      <c r="NJ12" s="132"/>
      <c r="NK12" s="132"/>
      <c r="NL12" s="132"/>
      <c r="NM12" s="132"/>
      <c r="NN12" s="132"/>
      <c r="NO12" s="132"/>
      <c r="NP12" s="132"/>
      <c r="NQ12" s="132"/>
      <c r="NR12" s="132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3"/>
      <c r="NE13" s="133"/>
      <c r="NF13" s="133"/>
      <c r="NG13" s="133"/>
      <c r="NH13" s="133"/>
      <c r="NI13" s="133"/>
      <c r="NJ13" s="133"/>
      <c r="NK13" s="133"/>
      <c r="NL13" s="133"/>
      <c r="NM13" s="133"/>
      <c r="NN13" s="133"/>
      <c r="NO13" s="133"/>
      <c r="NP13" s="133"/>
      <c r="NQ13" s="133"/>
      <c r="NR13" s="133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115" t="s">
        <v>132</v>
      </c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6"/>
      <c r="NP15" s="116"/>
      <c r="NQ15" s="116"/>
      <c r="NR15" s="117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5"/>
      <c r="NE16" s="116"/>
      <c r="NF16" s="116"/>
      <c r="NG16" s="116"/>
      <c r="NH16" s="116"/>
      <c r="NI16" s="116"/>
      <c r="NJ16" s="116"/>
      <c r="NK16" s="116"/>
      <c r="NL16" s="116"/>
      <c r="NM16" s="116"/>
      <c r="NN16" s="116"/>
      <c r="NO16" s="116"/>
      <c r="NP16" s="116"/>
      <c r="NQ16" s="116"/>
      <c r="NR16" s="117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5"/>
      <c r="NE17" s="116"/>
      <c r="NF17" s="116"/>
      <c r="NG17" s="116"/>
      <c r="NH17" s="116"/>
      <c r="NI17" s="116"/>
      <c r="NJ17" s="116"/>
      <c r="NK17" s="116"/>
      <c r="NL17" s="116"/>
      <c r="NM17" s="116"/>
      <c r="NN17" s="116"/>
      <c r="NO17" s="116"/>
      <c r="NP17" s="116"/>
      <c r="NQ17" s="116"/>
      <c r="NR17" s="117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5"/>
      <c r="NE18" s="116"/>
      <c r="NF18" s="116"/>
      <c r="NG18" s="116"/>
      <c r="NH18" s="116"/>
      <c r="NI18" s="116"/>
      <c r="NJ18" s="116"/>
      <c r="NK18" s="116"/>
      <c r="NL18" s="116"/>
      <c r="NM18" s="116"/>
      <c r="NN18" s="116"/>
      <c r="NO18" s="116"/>
      <c r="NP18" s="116"/>
      <c r="NQ18" s="116"/>
      <c r="NR18" s="117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5"/>
      <c r="NE19" s="116"/>
      <c r="NF19" s="116"/>
      <c r="NG19" s="116"/>
      <c r="NH19" s="116"/>
      <c r="NI19" s="116"/>
      <c r="NJ19" s="116"/>
      <c r="NK19" s="116"/>
      <c r="NL19" s="116"/>
      <c r="NM19" s="116"/>
      <c r="NN19" s="116"/>
      <c r="NO19" s="116"/>
      <c r="NP19" s="116"/>
      <c r="NQ19" s="116"/>
      <c r="NR19" s="117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5"/>
      <c r="NE20" s="116"/>
      <c r="NF20" s="116"/>
      <c r="NG20" s="116"/>
      <c r="NH20" s="116"/>
      <c r="NI20" s="116"/>
      <c r="NJ20" s="116"/>
      <c r="NK20" s="116"/>
      <c r="NL20" s="116"/>
      <c r="NM20" s="116"/>
      <c r="NN20" s="116"/>
      <c r="NO20" s="116"/>
      <c r="NP20" s="116"/>
      <c r="NQ20" s="116"/>
      <c r="NR20" s="117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5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7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5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7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5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6"/>
      <c r="NP23" s="116"/>
      <c r="NQ23" s="116"/>
      <c r="NR23" s="117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5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6"/>
      <c r="NP24" s="116"/>
      <c r="NQ24" s="116"/>
      <c r="NR24" s="117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5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6"/>
      <c r="NP25" s="116"/>
      <c r="NQ25" s="116"/>
      <c r="NR25" s="117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5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7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5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7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5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6"/>
      <c r="NP28" s="116"/>
      <c r="NQ28" s="116"/>
      <c r="NR28" s="117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5"/>
      <c r="NE29" s="116"/>
      <c r="NF29" s="116"/>
      <c r="NG29" s="116"/>
      <c r="NH29" s="116"/>
      <c r="NI29" s="116"/>
      <c r="NJ29" s="116"/>
      <c r="NK29" s="116"/>
      <c r="NL29" s="116"/>
      <c r="NM29" s="116"/>
      <c r="NN29" s="116"/>
      <c r="NO29" s="116"/>
      <c r="NP29" s="116"/>
      <c r="NQ29" s="116"/>
      <c r="NR29" s="117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21">
        <f>データ!$B$11</f>
        <v>40909</v>
      </c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>
        <f>データ!$C$11</f>
        <v>41275</v>
      </c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>
        <f>データ!$D$11</f>
        <v>41640</v>
      </c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>
        <f>データ!$E$11</f>
        <v>42005</v>
      </c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>
        <f>データ!$F$11</f>
        <v>42370</v>
      </c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21">
        <f>データ!$B$11</f>
        <v>40909</v>
      </c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>
        <f>データ!$C$11</f>
        <v>41275</v>
      </c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>
        <f>データ!$D$11</f>
        <v>41640</v>
      </c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>
        <f>データ!$E$11</f>
        <v>42005</v>
      </c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>
        <f>データ!$F$11</f>
        <v>42370</v>
      </c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21">
        <f>データ!$B$11</f>
        <v>40909</v>
      </c>
      <c r="JD30" s="121"/>
      <c r="JE30" s="121"/>
      <c r="JF30" s="121"/>
      <c r="JG30" s="121"/>
      <c r="JH30" s="121"/>
      <c r="JI30" s="121"/>
      <c r="JJ30" s="121"/>
      <c r="JK30" s="121"/>
      <c r="JL30" s="121"/>
      <c r="JM30" s="121"/>
      <c r="JN30" s="121"/>
      <c r="JO30" s="121"/>
      <c r="JP30" s="121"/>
      <c r="JQ30" s="121"/>
      <c r="JR30" s="121"/>
      <c r="JS30" s="121"/>
      <c r="JT30" s="121"/>
      <c r="JU30" s="121"/>
      <c r="JV30" s="121">
        <f>データ!$C$11</f>
        <v>41275</v>
      </c>
      <c r="JW30" s="121"/>
      <c r="JX30" s="121"/>
      <c r="JY30" s="121"/>
      <c r="JZ30" s="121"/>
      <c r="KA30" s="121"/>
      <c r="KB30" s="121"/>
      <c r="KC30" s="121"/>
      <c r="KD30" s="121"/>
      <c r="KE30" s="121"/>
      <c r="KF30" s="121"/>
      <c r="KG30" s="121"/>
      <c r="KH30" s="121"/>
      <c r="KI30" s="121"/>
      <c r="KJ30" s="121"/>
      <c r="KK30" s="121"/>
      <c r="KL30" s="121"/>
      <c r="KM30" s="121"/>
      <c r="KN30" s="121"/>
      <c r="KO30" s="121">
        <f>データ!$D$11</f>
        <v>41640</v>
      </c>
      <c r="KP30" s="121"/>
      <c r="KQ30" s="121"/>
      <c r="KR30" s="121"/>
      <c r="KS30" s="121"/>
      <c r="KT30" s="121"/>
      <c r="KU30" s="121"/>
      <c r="KV30" s="121"/>
      <c r="KW30" s="121"/>
      <c r="KX30" s="121"/>
      <c r="KY30" s="121"/>
      <c r="KZ30" s="121"/>
      <c r="LA30" s="121"/>
      <c r="LB30" s="121"/>
      <c r="LC30" s="121"/>
      <c r="LD30" s="121"/>
      <c r="LE30" s="121"/>
      <c r="LF30" s="121"/>
      <c r="LG30" s="121"/>
      <c r="LH30" s="121">
        <f>データ!$E$11</f>
        <v>42005</v>
      </c>
      <c r="LI30" s="121"/>
      <c r="LJ30" s="121"/>
      <c r="LK30" s="121"/>
      <c r="LL30" s="121"/>
      <c r="LM30" s="121"/>
      <c r="LN30" s="121"/>
      <c r="LO30" s="121"/>
      <c r="LP30" s="121"/>
      <c r="LQ30" s="121"/>
      <c r="LR30" s="121"/>
      <c r="LS30" s="121"/>
      <c r="LT30" s="121"/>
      <c r="LU30" s="121"/>
      <c r="LV30" s="121"/>
      <c r="LW30" s="121"/>
      <c r="LX30" s="121"/>
      <c r="LY30" s="121"/>
      <c r="LZ30" s="121"/>
      <c r="MA30" s="121">
        <f>データ!$F$11</f>
        <v>42370</v>
      </c>
      <c r="MB30" s="121"/>
      <c r="MC30" s="121"/>
      <c r="MD30" s="121"/>
      <c r="ME30" s="121"/>
      <c r="MF30" s="121"/>
      <c r="MG30" s="121"/>
      <c r="MH30" s="121"/>
      <c r="MI30" s="121"/>
      <c r="MJ30" s="121"/>
      <c r="MK30" s="121"/>
      <c r="ML30" s="121"/>
      <c r="MM30" s="121"/>
      <c r="MN30" s="121"/>
      <c r="MO30" s="121"/>
      <c r="MP30" s="121"/>
      <c r="MQ30" s="121"/>
      <c r="MR30" s="121"/>
      <c r="MS30" s="121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5"/>
      <c r="NE30" s="116"/>
      <c r="NF30" s="116"/>
      <c r="NG30" s="116"/>
      <c r="NH30" s="116"/>
      <c r="NI30" s="116"/>
      <c r="NJ30" s="116"/>
      <c r="NK30" s="116"/>
      <c r="NL30" s="116"/>
      <c r="NM30" s="116"/>
      <c r="NN30" s="116"/>
      <c r="NO30" s="116"/>
      <c r="NP30" s="116"/>
      <c r="NQ30" s="116"/>
      <c r="NR30" s="117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37.4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45.6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41.3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45.3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41.9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62.8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58.6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63.7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58.3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59.3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67.5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66.5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65.5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73.5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82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106.2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108.7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121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123.7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126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23.3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15.7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13.8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12.6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166.9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166.3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161.9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162.80000000000001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162.19999999999999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5" t="s">
        <v>129</v>
      </c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7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5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6"/>
      <c r="NP33" s="116"/>
      <c r="NQ33" s="116"/>
      <c r="NR33" s="117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15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7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  <c r="IZ35" s="122"/>
      <c r="JA35" s="122"/>
      <c r="JB35" s="122"/>
      <c r="JC35" s="122"/>
      <c r="JD35" s="122"/>
      <c r="JE35" s="122"/>
      <c r="JF35" s="122"/>
      <c r="JG35" s="122"/>
      <c r="JH35" s="122"/>
      <c r="JI35" s="122"/>
      <c r="JJ35" s="122"/>
      <c r="JK35" s="122"/>
      <c r="JL35" s="122"/>
      <c r="JM35" s="122"/>
      <c r="JN35" s="122"/>
      <c r="JO35" s="122"/>
      <c r="JP35" s="122"/>
      <c r="JQ35" s="122"/>
      <c r="JR35" s="122"/>
      <c r="JS35" s="122"/>
      <c r="JT35" s="122"/>
      <c r="JU35" s="122"/>
      <c r="JV35" s="122"/>
      <c r="JW35" s="122"/>
      <c r="JX35" s="122"/>
      <c r="JY35" s="122"/>
      <c r="JZ35" s="122"/>
      <c r="KA35" s="122"/>
      <c r="KB35" s="122"/>
      <c r="KC35" s="122"/>
      <c r="KD35" s="122"/>
      <c r="KE35" s="122"/>
      <c r="KF35" s="122"/>
      <c r="KG35" s="122"/>
      <c r="KH35" s="122"/>
      <c r="KI35" s="122"/>
      <c r="KJ35" s="122"/>
      <c r="KK35" s="122"/>
      <c r="KL35" s="122"/>
      <c r="KM35" s="122"/>
      <c r="KN35" s="122"/>
      <c r="KO35" s="122"/>
      <c r="KP35" s="122"/>
      <c r="KQ35" s="122"/>
      <c r="KR35" s="122"/>
      <c r="KS35" s="122"/>
      <c r="KT35" s="122"/>
      <c r="KU35" s="122"/>
      <c r="KV35" s="122"/>
      <c r="KW35" s="122"/>
      <c r="KX35" s="122"/>
      <c r="KY35" s="122"/>
      <c r="KZ35" s="122"/>
      <c r="LA35" s="122"/>
      <c r="LB35" s="122"/>
      <c r="LC35" s="122"/>
      <c r="LD35" s="122"/>
      <c r="LE35" s="122"/>
      <c r="LF35" s="122"/>
      <c r="LG35" s="122"/>
      <c r="LH35" s="122"/>
      <c r="LI35" s="122"/>
      <c r="LJ35" s="122"/>
      <c r="LK35" s="122"/>
      <c r="LL35" s="122"/>
      <c r="LM35" s="122"/>
      <c r="LN35" s="122"/>
      <c r="LO35" s="122"/>
      <c r="LP35" s="122"/>
      <c r="LQ35" s="122"/>
      <c r="LR35" s="122"/>
      <c r="LS35" s="122"/>
      <c r="LT35" s="122"/>
      <c r="LU35" s="122"/>
      <c r="LV35" s="122"/>
      <c r="LW35" s="122"/>
      <c r="LX35" s="122"/>
      <c r="LY35" s="122"/>
      <c r="LZ35" s="122"/>
      <c r="MA35" s="122"/>
      <c r="MB35" s="122"/>
      <c r="MC35" s="122"/>
      <c r="MD35" s="122"/>
      <c r="ME35" s="122"/>
      <c r="MF35" s="122"/>
      <c r="MG35" s="122"/>
      <c r="MH35" s="122"/>
      <c r="MI35" s="122"/>
      <c r="MJ35" s="122"/>
      <c r="MK35" s="122"/>
      <c r="ML35" s="122"/>
      <c r="MM35" s="122"/>
      <c r="MN35" s="122"/>
      <c r="MO35" s="122"/>
      <c r="MP35" s="122"/>
      <c r="MQ35" s="122"/>
      <c r="MR35" s="122"/>
      <c r="MS35" s="122"/>
      <c r="MT35" s="122"/>
      <c r="MU35" s="122"/>
      <c r="MV35" s="122"/>
      <c r="MW35" s="17"/>
      <c r="MX35" s="17"/>
      <c r="MY35" s="17"/>
      <c r="MZ35" s="17"/>
      <c r="NA35" s="17"/>
      <c r="NB35" s="18"/>
      <c r="NC35" s="2"/>
      <c r="ND35" s="115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6"/>
      <c r="NP35" s="116"/>
      <c r="NQ35" s="116"/>
      <c r="NR35" s="117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5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6"/>
      <c r="NP36" s="116"/>
      <c r="NQ36" s="116"/>
      <c r="NR36" s="117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5"/>
      <c r="NE37" s="116"/>
      <c r="NF37" s="116"/>
      <c r="NG37" s="116"/>
      <c r="NH37" s="116"/>
      <c r="NI37" s="116"/>
      <c r="NJ37" s="116"/>
      <c r="NK37" s="116"/>
      <c r="NL37" s="116"/>
      <c r="NM37" s="116"/>
      <c r="NN37" s="116"/>
      <c r="NO37" s="116"/>
      <c r="NP37" s="116"/>
      <c r="NQ37" s="116"/>
      <c r="NR37" s="117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5"/>
      <c r="NE38" s="116"/>
      <c r="NF38" s="116"/>
      <c r="NG38" s="116"/>
      <c r="NH38" s="116"/>
      <c r="NI38" s="116"/>
      <c r="NJ38" s="116"/>
      <c r="NK38" s="116"/>
      <c r="NL38" s="116"/>
      <c r="NM38" s="116"/>
      <c r="NN38" s="116"/>
      <c r="NO38" s="116"/>
      <c r="NP38" s="116"/>
      <c r="NQ38" s="116"/>
      <c r="NR38" s="117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5"/>
      <c r="NE39" s="116"/>
      <c r="NF39" s="116"/>
      <c r="NG39" s="116"/>
      <c r="NH39" s="116"/>
      <c r="NI39" s="116"/>
      <c r="NJ39" s="116"/>
      <c r="NK39" s="116"/>
      <c r="NL39" s="116"/>
      <c r="NM39" s="116"/>
      <c r="NN39" s="116"/>
      <c r="NO39" s="116"/>
      <c r="NP39" s="116"/>
      <c r="NQ39" s="116"/>
      <c r="NR39" s="117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5"/>
      <c r="NE40" s="116"/>
      <c r="NF40" s="116"/>
      <c r="NG40" s="116"/>
      <c r="NH40" s="116"/>
      <c r="NI40" s="116"/>
      <c r="NJ40" s="116"/>
      <c r="NK40" s="116"/>
      <c r="NL40" s="116"/>
      <c r="NM40" s="116"/>
      <c r="NN40" s="116"/>
      <c r="NO40" s="116"/>
      <c r="NP40" s="116"/>
      <c r="NQ40" s="116"/>
      <c r="NR40" s="117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5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6"/>
      <c r="NP41" s="116"/>
      <c r="NQ41" s="116"/>
      <c r="NR41" s="117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5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7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5"/>
      <c r="NE43" s="116"/>
      <c r="NF43" s="116"/>
      <c r="NG43" s="116"/>
      <c r="NH43" s="116"/>
      <c r="NI43" s="116"/>
      <c r="NJ43" s="116"/>
      <c r="NK43" s="116"/>
      <c r="NL43" s="116"/>
      <c r="NM43" s="116"/>
      <c r="NN43" s="116"/>
      <c r="NO43" s="116"/>
      <c r="NP43" s="116"/>
      <c r="NQ43" s="116"/>
      <c r="NR43" s="117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5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7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5"/>
      <c r="NE45" s="116"/>
      <c r="NF45" s="116"/>
      <c r="NG45" s="116"/>
      <c r="NH45" s="116"/>
      <c r="NI45" s="116"/>
      <c r="NJ45" s="116"/>
      <c r="NK45" s="116"/>
      <c r="NL45" s="116"/>
      <c r="NM45" s="116"/>
      <c r="NN45" s="116"/>
      <c r="NO45" s="116"/>
      <c r="NP45" s="116"/>
      <c r="NQ45" s="116"/>
      <c r="NR45" s="117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5"/>
      <c r="NE46" s="116"/>
      <c r="NF46" s="116"/>
      <c r="NG46" s="116"/>
      <c r="NH46" s="116"/>
      <c r="NI46" s="116"/>
      <c r="NJ46" s="116"/>
      <c r="NK46" s="116"/>
      <c r="NL46" s="116"/>
      <c r="NM46" s="116"/>
      <c r="NN46" s="116"/>
      <c r="NO46" s="116"/>
      <c r="NP46" s="116"/>
      <c r="NQ46" s="116"/>
      <c r="NR46" s="117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5"/>
      <c r="NE47" s="116"/>
      <c r="NF47" s="116"/>
      <c r="NG47" s="116"/>
      <c r="NH47" s="116"/>
      <c r="NI47" s="116"/>
      <c r="NJ47" s="116"/>
      <c r="NK47" s="116"/>
      <c r="NL47" s="116"/>
      <c r="NM47" s="116"/>
      <c r="NN47" s="116"/>
      <c r="NO47" s="116"/>
      <c r="NP47" s="116"/>
      <c r="NQ47" s="116"/>
      <c r="NR47" s="117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5" t="s">
        <v>130</v>
      </c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7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5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7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21">
        <f>データ!$B$11</f>
        <v>40909</v>
      </c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>
        <f>データ!$C$11</f>
        <v>41275</v>
      </c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>
        <f>データ!$D$11</f>
        <v>41640</v>
      </c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>
        <f>データ!$E$11</f>
        <v>42005</v>
      </c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>
        <f>データ!$F$11</f>
        <v>42370</v>
      </c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21">
        <f>データ!$B$11</f>
        <v>40909</v>
      </c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>
        <f>データ!$C$11</f>
        <v>41275</v>
      </c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>
        <f>データ!$D$11</f>
        <v>41640</v>
      </c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>
        <f>データ!$E$11</f>
        <v>42005</v>
      </c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>
        <f>データ!$F$11</f>
        <v>42370</v>
      </c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21">
        <f>データ!$B$11</f>
        <v>40909</v>
      </c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>
        <f>データ!$C$11</f>
        <v>41275</v>
      </c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>
        <f>データ!$D$11</f>
        <v>41640</v>
      </c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>
        <f>データ!$E$11</f>
        <v>42005</v>
      </c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>
        <f>データ!$F$11</f>
        <v>42370</v>
      </c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5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7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3053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2481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2843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2481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2605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-0.3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0.2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0.1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0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-0.4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-19707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13051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6187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6941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-11535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5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6"/>
      <c r="NP52" s="116"/>
      <c r="NQ52" s="116"/>
      <c r="NR52" s="117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526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437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350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309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268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13.1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15.5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12.9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10.6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13.9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12369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12227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11248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13697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15586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5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7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5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6"/>
      <c r="NP54" s="116"/>
      <c r="NQ54" s="116"/>
      <c r="NR54" s="117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15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6"/>
      <c r="NP55" s="116"/>
      <c r="NQ55" s="116"/>
      <c r="NR55" s="117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15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6"/>
      <c r="NP56" s="116"/>
      <c r="NQ56" s="116"/>
      <c r="NR56" s="117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5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7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5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6"/>
      <c r="NP58" s="116"/>
      <c r="NQ58" s="116"/>
      <c r="NR58" s="117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5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6"/>
      <c r="NP59" s="116"/>
      <c r="NQ59" s="116"/>
      <c r="NR59" s="117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115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6"/>
      <c r="NP60" s="116"/>
      <c r="NQ60" s="116"/>
      <c r="NR60" s="117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115"/>
      <c r="NE61" s="116"/>
      <c r="NF61" s="116"/>
      <c r="NG61" s="116"/>
      <c r="NH61" s="116"/>
      <c r="NI61" s="116"/>
      <c r="NJ61" s="116"/>
      <c r="NK61" s="116"/>
      <c r="NL61" s="116"/>
      <c r="NM61" s="116"/>
      <c r="NN61" s="116"/>
      <c r="NO61" s="116"/>
      <c r="NP61" s="116"/>
      <c r="NQ61" s="116"/>
      <c r="NR61" s="117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5"/>
      <c r="NE62" s="116"/>
      <c r="NF62" s="116"/>
      <c r="NG62" s="116"/>
      <c r="NH62" s="116"/>
      <c r="NI62" s="116"/>
      <c r="NJ62" s="116"/>
      <c r="NK62" s="116"/>
      <c r="NL62" s="116"/>
      <c r="NM62" s="116"/>
      <c r="NN62" s="116"/>
      <c r="NO62" s="116"/>
      <c r="NP62" s="116"/>
      <c r="NQ62" s="116"/>
      <c r="NR62" s="117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5"/>
      <c r="NE63" s="116"/>
      <c r="NF63" s="116"/>
      <c r="NG63" s="116"/>
      <c r="NH63" s="116"/>
      <c r="NI63" s="116"/>
      <c r="NJ63" s="116"/>
      <c r="NK63" s="116"/>
      <c r="NL63" s="116"/>
      <c r="NM63" s="116"/>
      <c r="NN63" s="116"/>
      <c r="NO63" s="116"/>
      <c r="NP63" s="116"/>
      <c r="NQ63" s="116"/>
      <c r="NR63" s="117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18"/>
      <c r="NE64" s="119"/>
      <c r="NF64" s="119"/>
      <c r="NG64" s="119"/>
      <c r="NH64" s="119"/>
      <c r="NI64" s="119"/>
      <c r="NJ64" s="119"/>
      <c r="NK64" s="119"/>
      <c r="NL64" s="119"/>
      <c r="NM64" s="119"/>
      <c r="NN64" s="119"/>
      <c r="NO64" s="119"/>
      <c r="NP64" s="119"/>
      <c r="NQ64" s="119"/>
      <c r="NR64" s="120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241310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329.2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205.4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155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181.2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152.4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Al7Y0KprihqNt7Tkg0dxC/6Vf5UqiIQKhUP+Iq1GMmG2FgC7wO1uTKxyOIexiprY5L3arUf3KojRtRDqOvwjDQ==" saltValue="y9KGJjgNmkmqy/QaRJMob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9" t="s">
        <v>67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72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73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74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75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76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77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78</v>
      </c>
      <c r="CN4" s="155" t="s">
        <v>79</v>
      </c>
      <c r="CO4" s="146" t="s">
        <v>80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81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82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6"/>
      <c r="CN5" s="156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141003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6</v>
      </c>
      <c r="H6" s="61" t="str">
        <f>SUBSTITUTE(H8,"　","")</f>
        <v>神奈川県横浜市</v>
      </c>
      <c r="I6" s="61" t="str">
        <f t="shared" si="1"/>
        <v>日本大通り地下駐車場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地下式</v>
      </c>
      <c r="R6" s="64">
        <f t="shared" si="1"/>
        <v>15</v>
      </c>
      <c r="S6" s="63" t="str">
        <f t="shared" si="1"/>
        <v>無</v>
      </c>
      <c r="T6" s="63" t="str">
        <f t="shared" si="1"/>
        <v>無</v>
      </c>
      <c r="U6" s="64">
        <f t="shared" si="1"/>
        <v>7576</v>
      </c>
      <c r="V6" s="64">
        <f t="shared" si="1"/>
        <v>200</v>
      </c>
      <c r="W6" s="64">
        <f t="shared" si="1"/>
        <v>500</v>
      </c>
      <c r="X6" s="63" t="str">
        <f t="shared" si="1"/>
        <v>導入なし</v>
      </c>
      <c r="Y6" s="65">
        <f>IF(Y8="-",NA(),Y8)</f>
        <v>37.4</v>
      </c>
      <c r="Z6" s="65">
        <f t="shared" ref="Z6:AH6" si="2">IF(Z8="-",NA(),Z8)</f>
        <v>45.6</v>
      </c>
      <c r="AA6" s="65">
        <f t="shared" si="2"/>
        <v>41.3</v>
      </c>
      <c r="AB6" s="65">
        <f t="shared" si="2"/>
        <v>45.3</v>
      </c>
      <c r="AC6" s="65">
        <f t="shared" si="2"/>
        <v>41.9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62.8</v>
      </c>
      <c r="AK6" s="65">
        <f t="shared" ref="AK6:AS6" si="3">IF(AK8="-",NA(),AK8)</f>
        <v>58.6</v>
      </c>
      <c r="AL6" s="65">
        <f t="shared" si="3"/>
        <v>63.7</v>
      </c>
      <c r="AM6" s="65">
        <f t="shared" si="3"/>
        <v>58.3</v>
      </c>
      <c r="AN6" s="65">
        <f t="shared" si="3"/>
        <v>59.3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3053</v>
      </c>
      <c r="AV6" s="66">
        <f t="shared" ref="AV6:BD6" si="4">IF(AV8="-",NA(),AV8)</f>
        <v>2481</v>
      </c>
      <c r="AW6" s="66">
        <f t="shared" si="4"/>
        <v>2843</v>
      </c>
      <c r="AX6" s="66">
        <f t="shared" si="4"/>
        <v>2481</v>
      </c>
      <c r="AY6" s="66">
        <f t="shared" si="4"/>
        <v>2605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-0.3</v>
      </c>
      <c r="BG6" s="65">
        <f t="shared" ref="BG6:BO6" si="5">IF(BG8="-",NA(),BG8)</f>
        <v>0.2</v>
      </c>
      <c r="BH6" s="65">
        <f t="shared" si="5"/>
        <v>0.1</v>
      </c>
      <c r="BI6" s="65">
        <f t="shared" si="5"/>
        <v>0</v>
      </c>
      <c r="BJ6" s="65">
        <f t="shared" si="5"/>
        <v>-0.4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-19707</v>
      </c>
      <c r="BR6" s="66">
        <f t="shared" ref="BR6:BZ6" si="6">IF(BR8="-",NA(),BR8)</f>
        <v>13051</v>
      </c>
      <c r="BS6" s="66">
        <f t="shared" si="6"/>
        <v>6187</v>
      </c>
      <c r="BT6" s="66">
        <f t="shared" si="6"/>
        <v>6941</v>
      </c>
      <c r="BU6" s="66">
        <f t="shared" si="6"/>
        <v>-11535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241310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67.5</v>
      </c>
      <c r="DL6" s="65">
        <f t="shared" ref="DL6:DT6" si="9">IF(DL8="-",NA(),DL8)</f>
        <v>66.5</v>
      </c>
      <c r="DM6" s="65">
        <f t="shared" si="9"/>
        <v>65.5</v>
      </c>
      <c r="DN6" s="65">
        <f t="shared" si="9"/>
        <v>73.5</v>
      </c>
      <c r="DO6" s="65">
        <f t="shared" si="9"/>
        <v>82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141003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6</v>
      </c>
      <c r="H7" s="61" t="str">
        <f t="shared" si="10"/>
        <v>神奈川県　横浜市</v>
      </c>
      <c r="I7" s="61" t="str">
        <f t="shared" si="10"/>
        <v>日本大通り地下駐車場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地下式</v>
      </c>
      <c r="R7" s="64">
        <f t="shared" si="10"/>
        <v>15</v>
      </c>
      <c r="S7" s="63" t="str">
        <f t="shared" si="10"/>
        <v>無</v>
      </c>
      <c r="T7" s="63" t="str">
        <f t="shared" si="10"/>
        <v>無</v>
      </c>
      <c r="U7" s="64">
        <f t="shared" si="10"/>
        <v>7576</v>
      </c>
      <c r="V7" s="64">
        <f t="shared" si="10"/>
        <v>200</v>
      </c>
      <c r="W7" s="64">
        <f t="shared" si="10"/>
        <v>500</v>
      </c>
      <c r="X7" s="63" t="str">
        <f t="shared" si="10"/>
        <v>導入なし</v>
      </c>
      <c r="Y7" s="65">
        <f>Y8</f>
        <v>37.4</v>
      </c>
      <c r="Z7" s="65">
        <f t="shared" ref="Z7:AH7" si="11">Z8</f>
        <v>45.6</v>
      </c>
      <c r="AA7" s="65">
        <f t="shared" si="11"/>
        <v>41.3</v>
      </c>
      <c r="AB7" s="65">
        <f t="shared" si="11"/>
        <v>45.3</v>
      </c>
      <c r="AC7" s="65">
        <f t="shared" si="11"/>
        <v>41.9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62.8</v>
      </c>
      <c r="AK7" s="65">
        <f t="shared" ref="AK7:AS7" si="12">AK8</f>
        <v>58.6</v>
      </c>
      <c r="AL7" s="65">
        <f t="shared" si="12"/>
        <v>63.7</v>
      </c>
      <c r="AM7" s="65">
        <f t="shared" si="12"/>
        <v>58.3</v>
      </c>
      <c r="AN7" s="65">
        <f t="shared" si="12"/>
        <v>59.3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3053</v>
      </c>
      <c r="AV7" s="66">
        <f t="shared" ref="AV7:BD7" si="13">AV8</f>
        <v>2481</v>
      </c>
      <c r="AW7" s="66">
        <f t="shared" si="13"/>
        <v>2843</v>
      </c>
      <c r="AX7" s="66">
        <f t="shared" si="13"/>
        <v>2481</v>
      </c>
      <c r="AY7" s="66">
        <f t="shared" si="13"/>
        <v>2605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-0.3</v>
      </c>
      <c r="BG7" s="65">
        <f t="shared" ref="BG7:BO7" si="14">BG8</f>
        <v>0.2</v>
      </c>
      <c r="BH7" s="65">
        <f t="shared" si="14"/>
        <v>0.1</v>
      </c>
      <c r="BI7" s="65">
        <f t="shared" si="14"/>
        <v>0</v>
      </c>
      <c r="BJ7" s="65">
        <f t="shared" si="14"/>
        <v>-0.4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-19707</v>
      </c>
      <c r="BR7" s="66">
        <f t="shared" ref="BR7:BZ7" si="15">BR8</f>
        <v>13051</v>
      </c>
      <c r="BS7" s="66">
        <f t="shared" si="15"/>
        <v>6187</v>
      </c>
      <c r="BT7" s="66">
        <f t="shared" si="15"/>
        <v>6941</v>
      </c>
      <c r="BU7" s="66">
        <f t="shared" si="15"/>
        <v>-11535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241310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67.5</v>
      </c>
      <c r="DL7" s="65">
        <f t="shared" ref="DL7:DT7" si="17">DL8</f>
        <v>66.5</v>
      </c>
      <c r="DM7" s="65">
        <f t="shared" si="17"/>
        <v>65.5</v>
      </c>
      <c r="DN7" s="65">
        <f t="shared" si="17"/>
        <v>73.5</v>
      </c>
      <c r="DO7" s="65">
        <f t="shared" si="17"/>
        <v>82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141003</v>
      </c>
      <c r="D8" s="68">
        <v>47</v>
      </c>
      <c r="E8" s="68">
        <v>14</v>
      </c>
      <c r="F8" s="68">
        <v>0</v>
      </c>
      <c r="G8" s="68">
        <v>6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15</v>
      </c>
      <c r="S8" s="70" t="s">
        <v>122</v>
      </c>
      <c r="T8" s="70" t="s">
        <v>122</v>
      </c>
      <c r="U8" s="71">
        <v>7576</v>
      </c>
      <c r="V8" s="71">
        <v>200</v>
      </c>
      <c r="W8" s="71">
        <v>500</v>
      </c>
      <c r="X8" s="70" t="s">
        <v>123</v>
      </c>
      <c r="Y8" s="72">
        <v>37.4</v>
      </c>
      <c r="Z8" s="72">
        <v>45.6</v>
      </c>
      <c r="AA8" s="72">
        <v>41.3</v>
      </c>
      <c r="AB8" s="72">
        <v>45.3</v>
      </c>
      <c r="AC8" s="72">
        <v>41.9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62.8</v>
      </c>
      <c r="AK8" s="72">
        <v>58.6</v>
      </c>
      <c r="AL8" s="72">
        <v>63.7</v>
      </c>
      <c r="AM8" s="72">
        <v>58.3</v>
      </c>
      <c r="AN8" s="72">
        <v>59.3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3053</v>
      </c>
      <c r="AV8" s="73">
        <v>2481</v>
      </c>
      <c r="AW8" s="73">
        <v>2843</v>
      </c>
      <c r="AX8" s="73">
        <v>2481</v>
      </c>
      <c r="AY8" s="73">
        <v>2605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-0.3</v>
      </c>
      <c r="BG8" s="72">
        <v>0.2</v>
      </c>
      <c r="BH8" s="72">
        <v>0.1</v>
      </c>
      <c r="BI8" s="72">
        <v>0</v>
      </c>
      <c r="BJ8" s="72">
        <v>-0.4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-19707</v>
      </c>
      <c r="BR8" s="73">
        <v>13051</v>
      </c>
      <c r="BS8" s="73">
        <v>6187</v>
      </c>
      <c r="BT8" s="74">
        <v>6941</v>
      </c>
      <c r="BU8" s="74">
        <v>-11535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241310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67.5</v>
      </c>
      <c r="DL8" s="72">
        <v>66.5</v>
      </c>
      <c r="DM8" s="72">
        <v>65.5</v>
      </c>
      <c r="DN8" s="72">
        <v>73.5</v>
      </c>
      <c r="DO8" s="72">
        <v>82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124</v>
      </c>
      <c r="C10" s="79" t="s">
        <v>125</v>
      </c>
      <c r="D10" s="79" t="s">
        <v>126</v>
      </c>
      <c r="E10" s="79" t="s">
        <v>127</v>
      </c>
      <c r="F10" s="79" t="s">
        <v>128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2018-03-08T06:24:27Z</cp:lastPrinted>
  <dcterms:created xsi:type="dcterms:W3CDTF">2018-02-09T01:46:03Z</dcterms:created>
  <dcterms:modified xsi:type="dcterms:W3CDTF">2018-03-26T01:37:18Z</dcterms:modified>
  <cp:category/>
</cp:coreProperties>
</file>